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0" yWindow="30" windowWidth="15105" windowHeight="12795" activeTab="2"/>
  </bookViews>
  <sheets>
    <sheet name=" квартал1 кв с изм" sheetId="2" r:id="rId1"/>
    <sheet name=" квартал2-4 кв с изм " sheetId="4" r:id="rId2"/>
    <sheet name="2019" sheetId="1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 localSheetId="1">#REF!</definedName>
    <definedName name="Excel_BuiltIn__FilterDatabase_97" localSheetId="2">#REF!</definedName>
    <definedName name="Excel_BuiltIn__FilterDatabase_97">#REF!</definedName>
    <definedName name="Excel_BuiltIn__FilterDatabase_98" localSheetId="0">#REF!</definedName>
    <definedName name="Excel_BuiltIn__FilterDatabase_98" localSheetId="1">#REF!</definedName>
    <definedName name="Excel_BuiltIn__FilterDatabase_98" localSheetId="2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 localSheetId="2">'[2]1D_Gorin'!#REF!</definedName>
    <definedName name="блок">'[2]1D_Gorin'!#REF!</definedName>
    <definedName name="_xlnm.Print_Titles" localSheetId="0">' квартал1 кв с изм'!$B:$E,' квартал1 кв с изм'!$4:$7</definedName>
    <definedName name="_xlnm.Print_Titles" localSheetId="1">' квартал2-4 кв с изм '!$B:$E,' квартал2-4 кв с изм '!$4:$7</definedName>
    <definedName name="_xlnm.Print_Titles" localSheetId="2">'2019'!$B:$E,'2019'!$4:$7</definedName>
    <definedName name="_xlnm.Print_Area" localSheetId="0">' квартал1 кв с изм'!$B$1:$AS$233</definedName>
    <definedName name="_xlnm.Print_Area" localSheetId="1">' квартал2-4 кв с изм '!$B$1:$AS$233</definedName>
    <definedName name="_xlnm.Print_Area" localSheetId="2">'2019'!$B$2:$AV$233</definedName>
    <definedName name="ч" localSheetId="0">'[2]1D_Gorin'!#REF!</definedName>
    <definedName name="ч" localSheetId="1">'[2]1D_Gorin'!#REF!</definedName>
    <definedName name="ч" localSheetId="2">'[2]1D_Gorin'!#REF!</definedName>
    <definedName name="ч">'[2]1D_Gorin'!#REF!</definedName>
    <definedName name="ы" localSheetId="0">'[2]1D_Gorin'!#REF!</definedName>
    <definedName name="ы" localSheetId="1">'[2]1D_Gorin'!#REF!</definedName>
    <definedName name="ы" localSheetId="2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151" i="4" l="1"/>
  <c r="AK153" i="4"/>
  <c r="AK155" i="4"/>
  <c r="AK157" i="4"/>
  <c r="AK159" i="4"/>
  <c r="AK161" i="4"/>
  <c r="AK163" i="4"/>
  <c r="AK165" i="4"/>
  <c r="AK167" i="4"/>
  <c r="AK169" i="4"/>
  <c r="AK171" i="4"/>
  <c r="AK173" i="4"/>
  <c r="AK174" i="4"/>
  <c r="AK175" i="4"/>
  <c r="AK176" i="4"/>
  <c r="AK177" i="4"/>
  <c r="AK179" i="4"/>
  <c r="AK181" i="4"/>
  <c r="AK183" i="4"/>
  <c r="AK185" i="4"/>
  <c r="AK187" i="4"/>
  <c r="AK189" i="4"/>
  <c r="AK191" i="4"/>
  <c r="AK193" i="4"/>
  <c r="AK195" i="4"/>
  <c r="AK197" i="4"/>
  <c r="AK199" i="4"/>
  <c r="AK201" i="4"/>
  <c r="AK203" i="4"/>
  <c r="AK205" i="4"/>
  <c r="AK207" i="4"/>
  <c r="AK209" i="4"/>
  <c r="AK211" i="4"/>
  <c r="AK213" i="4"/>
  <c r="AK215" i="4"/>
  <c r="AK217" i="4"/>
  <c r="AK218" i="4"/>
  <c r="AK219" i="4"/>
  <c r="AK220" i="4"/>
  <c r="AK221" i="4"/>
  <c r="AK222" i="4"/>
  <c r="AK223" i="4"/>
  <c r="AK225" i="4"/>
  <c r="AK149" i="4"/>
  <c r="AK113" i="4"/>
  <c r="AK115" i="4"/>
  <c r="AK117" i="4"/>
  <c r="AK119" i="4"/>
  <c r="AK121" i="4"/>
  <c r="AK123" i="4"/>
  <c r="AK125" i="4"/>
  <c r="AK127" i="4"/>
  <c r="AK129" i="4"/>
  <c r="AK131" i="4"/>
  <c r="AK133" i="4"/>
  <c r="AK135" i="4"/>
  <c r="AK137" i="4"/>
  <c r="AK138" i="4"/>
  <c r="AK139" i="4"/>
  <c r="AK140" i="4"/>
  <c r="AK141" i="4"/>
  <c r="AK142" i="4"/>
  <c r="AK143" i="4"/>
  <c r="AK145" i="4"/>
  <c r="AK111" i="4"/>
  <c r="AK11" i="4"/>
  <c r="AK12" i="4"/>
  <c r="AK13" i="4"/>
  <c r="AK15" i="4"/>
  <c r="AK17" i="4"/>
  <c r="AK19" i="4"/>
  <c r="AK21" i="4"/>
  <c r="AK23" i="4"/>
  <c r="AK25" i="4"/>
  <c r="AK27" i="4"/>
  <c r="AK29" i="4"/>
  <c r="AK31" i="4"/>
  <c r="AK33" i="4"/>
  <c r="AK35" i="4"/>
  <c r="AK37" i="4"/>
  <c r="AK39" i="4"/>
  <c r="AK41" i="4"/>
  <c r="AK43" i="4"/>
  <c r="AK45" i="4"/>
  <c r="AK47" i="4"/>
  <c r="AK49" i="4"/>
  <c r="AK51" i="4"/>
  <c r="AK53" i="4"/>
  <c r="AK55" i="4"/>
  <c r="AK56" i="4"/>
  <c r="AK57" i="4"/>
  <c r="AK59" i="4"/>
  <c r="AK61" i="4"/>
  <c r="AK63" i="4"/>
  <c r="AK65" i="4"/>
  <c r="AK67" i="4"/>
  <c r="AK69" i="4"/>
  <c r="AK71" i="4"/>
  <c r="AK72" i="4"/>
  <c r="AK73" i="4"/>
  <c r="AK75" i="4"/>
  <c r="AK76" i="4"/>
  <c r="AK77" i="4"/>
  <c r="AK79" i="4"/>
  <c r="AK81" i="4"/>
  <c r="AK83" i="4"/>
  <c r="AK85" i="4"/>
  <c r="AK87" i="4"/>
  <c r="AK89" i="4"/>
  <c r="AK91" i="4"/>
  <c r="AK93" i="4"/>
  <c r="AK94" i="4"/>
  <c r="AK95" i="4"/>
  <c r="AK97" i="4"/>
  <c r="AK99" i="4"/>
  <c r="AK101" i="4"/>
  <c r="AK103" i="4"/>
  <c r="AK104" i="4"/>
  <c r="AK105" i="4"/>
  <c r="AK106" i="4"/>
  <c r="AK107" i="4"/>
  <c r="AK9" i="4"/>
  <c r="AA151" i="4"/>
  <c r="AA153" i="4"/>
  <c r="AA155" i="4"/>
  <c r="AA157" i="4"/>
  <c r="AA159" i="4"/>
  <c r="AA161" i="4"/>
  <c r="AA163" i="4"/>
  <c r="AA165" i="4"/>
  <c r="AA167" i="4"/>
  <c r="AA169" i="4"/>
  <c r="AA171" i="4"/>
  <c r="AA173" i="4"/>
  <c r="AA175" i="4"/>
  <c r="AA177" i="4"/>
  <c r="AA179" i="4"/>
  <c r="AA181" i="4"/>
  <c r="AA183" i="4"/>
  <c r="AA185" i="4"/>
  <c r="AA187" i="4"/>
  <c r="AA189" i="4"/>
  <c r="AA191" i="4"/>
  <c r="AA193" i="4"/>
  <c r="AA195" i="4"/>
  <c r="AA197" i="4"/>
  <c r="AA199" i="4"/>
  <c r="AA201" i="4"/>
  <c r="AA203" i="4"/>
  <c r="AA205" i="4"/>
  <c r="AA207" i="4"/>
  <c r="AA209" i="4"/>
  <c r="AA211" i="4"/>
  <c r="AA213" i="4"/>
  <c r="AA215" i="4"/>
  <c r="AA217" i="4"/>
  <c r="AA218" i="4"/>
  <c r="AA219" i="4"/>
  <c r="AA220" i="4"/>
  <c r="AA221" i="4"/>
  <c r="AA222" i="4"/>
  <c r="AA223" i="4"/>
  <c r="AA225" i="4"/>
  <c r="AA149" i="4"/>
  <c r="AA113" i="4"/>
  <c r="AA115" i="4"/>
  <c r="AA117" i="4"/>
  <c r="AA119" i="4"/>
  <c r="AA121" i="4"/>
  <c r="AA123" i="4"/>
  <c r="AA125" i="4"/>
  <c r="AA127" i="4"/>
  <c r="AA129" i="4"/>
  <c r="AA131" i="4"/>
  <c r="AA133" i="4"/>
  <c r="AA135" i="4"/>
  <c r="AA137" i="4"/>
  <c r="AA138" i="4"/>
  <c r="AA139" i="4"/>
  <c r="AA140" i="4"/>
  <c r="AA141" i="4"/>
  <c r="AA142" i="4"/>
  <c r="AA143" i="4"/>
  <c r="AA145" i="4"/>
  <c r="AA111" i="4"/>
  <c r="AA11" i="4"/>
  <c r="AA12" i="4"/>
  <c r="AA13" i="4"/>
  <c r="AA15" i="4"/>
  <c r="AA17" i="4"/>
  <c r="AA19" i="4"/>
  <c r="AA21" i="4"/>
  <c r="AA23" i="4"/>
  <c r="AA25" i="4"/>
  <c r="AA27" i="4"/>
  <c r="AA29" i="4"/>
  <c r="AA31" i="4"/>
  <c r="AA33" i="4"/>
  <c r="AA35" i="4"/>
  <c r="AA37" i="4"/>
  <c r="AA39" i="4"/>
  <c r="AA41" i="4"/>
  <c r="AA43" i="4"/>
  <c r="AA45" i="4"/>
  <c r="AA47" i="4"/>
  <c r="AA49" i="4"/>
  <c r="AA51" i="4"/>
  <c r="AA53" i="4"/>
  <c r="AA55" i="4"/>
  <c r="AA56" i="4"/>
  <c r="AA57" i="4"/>
  <c r="AA59" i="4"/>
  <c r="AA61" i="4"/>
  <c r="AA63" i="4"/>
  <c r="AA65" i="4"/>
  <c r="AA67" i="4"/>
  <c r="AA69" i="4"/>
  <c r="AA71" i="4"/>
  <c r="AA72" i="4"/>
  <c r="AA73" i="4"/>
  <c r="AA75" i="4"/>
  <c r="AA76" i="4"/>
  <c r="AA77" i="4"/>
  <c r="AA79" i="4"/>
  <c r="AA81" i="4"/>
  <c r="AA83" i="4"/>
  <c r="AA85" i="4"/>
  <c r="AA87" i="4"/>
  <c r="AA89" i="4"/>
  <c r="AA91" i="4"/>
  <c r="AA93" i="4"/>
  <c r="AA95" i="4"/>
  <c r="AA97" i="4"/>
  <c r="AA99" i="4"/>
  <c r="AA101" i="4"/>
  <c r="AA103" i="4"/>
  <c r="AA104" i="4"/>
  <c r="AA105" i="4"/>
  <c r="AA106" i="4"/>
  <c r="AA107" i="4"/>
  <c r="AA9" i="4"/>
  <c r="Q151" i="4"/>
  <c r="Q153" i="4"/>
  <c r="Q155" i="4"/>
  <c r="Q157" i="4"/>
  <c r="Q158" i="4"/>
  <c r="Q159" i="4"/>
  <c r="Q161" i="4"/>
  <c r="Q163" i="4"/>
  <c r="Q165" i="4"/>
  <c r="Q167" i="4"/>
  <c r="Q169" i="4"/>
  <c r="Q171" i="4"/>
  <c r="Q173" i="4"/>
  <c r="Q174" i="4"/>
  <c r="Q175" i="4"/>
  <c r="Q176" i="4"/>
  <c r="Q177" i="4"/>
  <c r="Q179" i="4"/>
  <c r="Q181" i="4"/>
  <c r="Q183" i="4"/>
  <c r="Q185" i="4"/>
  <c r="Q187" i="4"/>
  <c r="Q189" i="4"/>
  <c r="Q191" i="4"/>
  <c r="Q193" i="4"/>
  <c r="Q195" i="4"/>
  <c r="Q197" i="4"/>
  <c r="Q199" i="4"/>
  <c r="Q201" i="4"/>
  <c r="Q203" i="4"/>
  <c r="Q205" i="4"/>
  <c r="Q207" i="4"/>
  <c r="Q209" i="4"/>
  <c r="Q211" i="4"/>
  <c r="Q213" i="4"/>
  <c r="Q215" i="4"/>
  <c r="Q217" i="4"/>
  <c r="Q218" i="4"/>
  <c r="Q219" i="4"/>
  <c r="Q220" i="4"/>
  <c r="Q221" i="4"/>
  <c r="Q222" i="4"/>
  <c r="Q223" i="4"/>
  <c r="Q225" i="4"/>
  <c r="Q149" i="4"/>
  <c r="Q113" i="4"/>
  <c r="Q115" i="4"/>
  <c r="Q117" i="4"/>
  <c r="Q119" i="4"/>
  <c r="Q121" i="4"/>
  <c r="Q123" i="4"/>
  <c r="Q125" i="4"/>
  <c r="Q127" i="4"/>
  <c r="Q129" i="4"/>
  <c r="Q130" i="4"/>
  <c r="Q131" i="4"/>
  <c r="Q133" i="4"/>
  <c r="Q135" i="4"/>
  <c r="Q137" i="4"/>
  <c r="Q138" i="4"/>
  <c r="Q139" i="4"/>
  <c r="Q140" i="4"/>
  <c r="Q141" i="4"/>
  <c r="Q142" i="4"/>
  <c r="Q143" i="4"/>
  <c r="Q144" i="4"/>
  <c r="Q145" i="4"/>
  <c r="Q111" i="4"/>
  <c r="Q11" i="4"/>
  <c r="Q12" i="4"/>
  <c r="Q13" i="4"/>
  <c r="Q15" i="4"/>
  <c r="Q17" i="4"/>
  <c r="Q19" i="4"/>
  <c r="Q21" i="4"/>
  <c r="Q23" i="4"/>
  <c r="Q25" i="4"/>
  <c r="Q27" i="4"/>
  <c r="Q29" i="4"/>
  <c r="Q31" i="4"/>
  <c r="Q33" i="4"/>
  <c r="Q35" i="4"/>
  <c r="Q37" i="4"/>
  <c r="Q39" i="4"/>
  <c r="Q41" i="4"/>
  <c r="Q43" i="4"/>
  <c r="Q45" i="4"/>
  <c r="Q47" i="4"/>
  <c r="Q49" i="4"/>
  <c r="Q51" i="4"/>
  <c r="Q53" i="4"/>
  <c r="Q55" i="4"/>
  <c r="Q56" i="4"/>
  <c r="Q57" i="4"/>
  <c r="Q59" i="4"/>
  <c r="Q61" i="4"/>
  <c r="Q63" i="4"/>
  <c r="Q65" i="4"/>
  <c r="Q67" i="4"/>
  <c r="Q69" i="4"/>
  <c r="Q71" i="4"/>
  <c r="Q72" i="4"/>
  <c r="Q73" i="4"/>
  <c r="Q75" i="4"/>
  <c r="Q76" i="4"/>
  <c r="Q77" i="4"/>
  <c r="Q79" i="4"/>
  <c r="Q81" i="4"/>
  <c r="Q83" i="4"/>
  <c r="Q85" i="4"/>
  <c r="Q87" i="4"/>
  <c r="Q89" i="4"/>
  <c r="Q91" i="4"/>
  <c r="Q93" i="4"/>
  <c r="Q95" i="4"/>
  <c r="Q96" i="4"/>
  <c r="Q97" i="4"/>
  <c r="Q99" i="4"/>
  <c r="Q100" i="4"/>
  <c r="Q101" i="4"/>
  <c r="Q103" i="4"/>
  <c r="Q104" i="4"/>
  <c r="Q105" i="4"/>
  <c r="Q106" i="4"/>
  <c r="Q107" i="4"/>
  <c r="Q9" i="4"/>
  <c r="G151" i="4"/>
  <c r="G153" i="4"/>
  <c r="G155" i="4"/>
  <c r="G157" i="4"/>
  <c r="G159" i="4"/>
  <c r="G161" i="4"/>
  <c r="G163" i="4"/>
  <c r="G165" i="4"/>
  <c r="G167" i="4"/>
  <c r="G169" i="4"/>
  <c r="G171" i="4"/>
  <c r="G173" i="4"/>
  <c r="G175" i="4"/>
  <c r="G177" i="4"/>
  <c r="G179" i="4"/>
  <c r="G181" i="4"/>
  <c r="G183" i="4"/>
  <c r="G185" i="4"/>
  <c r="G187" i="4"/>
  <c r="G189" i="4"/>
  <c r="G191" i="4"/>
  <c r="G193" i="4"/>
  <c r="G195" i="4"/>
  <c r="G197" i="4"/>
  <c r="G199" i="4"/>
  <c r="G201" i="4"/>
  <c r="G203" i="4"/>
  <c r="G205" i="4"/>
  <c r="G207" i="4"/>
  <c r="G209" i="4"/>
  <c r="G211" i="4"/>
  <c r="G213" i="4"/>
  <c r="G215" i="4"/>
  <c r="G217" i="4"/>
  <c r="G218" i="4"/>
  <c r="G219" i="4"/>
  <c r="G220" i="4"/>
  <c r="G221" i="4"/>
  <c r="G222" i="4"/>
  <c r="G223" i="4"/>
  <c r="G226" i="4"/>
  <c r="G225" i="4"/>
  <c r="G149" i="4"/>
  <c r="G113" i="4"/>
  <c r="G115" i="4"/>
  <c r="G117" i="4"/>
  <c r="G119" i="4"/>
  <c r="G121" i="4"/>
  <c r="G123" i="4"/>
  <c r="G125" i="4"/>
  <c r="G127" i="4"/>
  <c r="G129" i="4"/>
  <c r="G131" i="4"/>
  <c r="G133" i="4"/>
  <c r="G135" i="4"/>
  <c r="G137" i="4"/>
  <c r="G138" i="4"/>
  <c r="G139" i="4"/>
  <c r="G140" i="4"/>
  <c r="G141" i="4"/>
  <c r="G142" i="4"/>
  <c r="G143" i="4"/>
  <c r="G145" i="4"/>
  <c r="G111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8" i="4" s="1"/>
  <c r="G107" i="4"/>
  <c r="G9" i="4"/>
  <c r="AZ231" i="4" l="1"/>
  <c r="AV231" i="4"/>
  <c r="BA230" i="4"/>
  <c r="AW230" i="4"/>
  <c r="BC230" i="4"/>
  <c r="AY230" i="4"/>
  <c r="AU230" i="4"/>
  <c r="AZ229" i="4"/>
  <c r="AY229" i="4"/>
  <c r="AV229" i="4"/>
  <c r="AU229" i="4"/>
  <c r="BB229" i="4"/>
  <c r="BA229" i="4"/>
  <c r="AX229" i="4"/>
  <c r="AW229" i="4"/>
  <c r="AT229" i="4"/>
  <c r="BB228" i="4"/>
  <c r="BA228" i="4"/>
  <c r="AX228" i="4"/>
  <c r="AW228" i="4"/>
  <c r="AT228" i="4"/>
  <c r="AZ228" i="4"/>
  <c r="AY228" i="4"/>
  <c r="AV228" i="4"/>
  <c r="AU228" i="4"/>
  <c r="BD226" i="4"/>
  <c r="BA225" i="4"/>
  <c r="AZ225" i="4"/>
  <c r="AW225" i="4"/>
  <c r="AV225" i="4"/>
  <c r="BA224" i="4"/>
  <c r="AW224" i="4"/>
  <c r="BC224" i="4"/>
  <c r="AY224" i="4"/>
  <c r="AU224" i="4"/>
  <c r="BC223" i="4"/>
  <c r="AY223" i="4"/>
  <c r="AU223" i="4"/>
  <c r="BB223" i="4"/>
  <c r="AX223" i="4"/>
  <c r="AT223" i="4"/>
  <c r="BC222" i="4"/>
  <c r="AY222" i="4"/>
  <c r="AU222" i="4"/>
  <c r="BC221" i="4"/>
  <c r="BB221" i="4"/>
  <c r="AY221" i="4"/>
  <c r="AX221" i="4"/>
  <c r="AU221" i="4"/>
  <c r="AT221" i="4"/>
  <c r="AW220" i="4"/>
  <c r="AV220" i="4"/>
  <c r="BA220" i="4"/>
  <c r="AZ220" i="4"/>
  <c r="AY219" i="4"/>
  <c r="BC219" i="4"/>
  <c r="AV219" i="4"/>
  <c r="AU219" i="4"/>
  <c r="AZ219" i="4"/>
  <c r="BB218" i="4"/>
  <c r="BA218" i="4"/>
  <c r="AZ218" i="4"/>
  <c r="AX218" i="4"/>
  <c r="AW218" i="4"/>
  <c r="AT218" i="4"/>
  <c r="AV218" i="4"/>
  <c r="BA217" i="4"/>
  <c r="AZ217" i="4"/>
  <c r="AW217" i="4"/>
  <c r="AV217" i="4"/>
  <c r="BC217" i="4"/>
  <c r="BB217" i="4"/>
  <c r="AY217" i="4"/>
  <c r="AX217" i="4"/>
  <c r="AU217" i="4"/>
  <c r="AT217" i="4"/>
  <c r="BC216" i="4"/>
  <c r="BB216" i="4"/>
  <c r="AY216" i="4"/>
  <c r="AX216" i="4"/>
  <c r="AU216" i="4"/>
  <c r="AT216" i="4"/>
  <c r="BA216" i="4"/>
  <c r="AZ216" i="4"/>
  <c r="AW216" i="4"/>
  <c r="AV216" i="4"/>
  <c r="BB215" i="4"/>
  <c r="BA215" i="4"/>
  <c r="AX215" i="4"/>
  <c r="AW215" i="4"/>
  <c r="AT215" i="4"/>
  <c r="BC215" i="4"/>
  <c r="AZ215" i="4"/>
  <c r="AY215" i="4"/>
  <c r="AV215" i="4"/>
  <c r="AU215" i="4"/>
  <c r="BC214" i="4"/>
  <c r="AZ214" i="4"/>
  <c r="AY214" i="4"/>
  <c r="AV214" i="4"/>
  <c r="AU214" i="4"/>
  <c r="BB214" i="4"/>
  <c r="BA214" i="4"/>
  <c r="AX214" i="4"/>
  <c r="AW214" i="4"/>
  <c r="AT214" i="4"/>
  <c r="BC213" i="4"/>
  <c r="BB213" i="4"/>
  <c r="AY213" i="4"/>
  <c r="AX213" i="4"/>
  <c r="AU213" i="4"/>
  <c r="AT213" i="4"/>
  <c r="BA213" i="4"/>
  <c r="AZ213" i="4"/>
  <c r="AW213" i="4"/>
  <c r="AV213" i="4"/>
  <c r="BA212" i="4"/>
  <c r="AZ212" i="4"/>
  <c r="AW212" i="4"/>
  <c r="AV212" i="4"/>
  <c r="BC212" i="4"/>
  <c r="BB212" i="4"/>
  <c r="AY212" i="4"/>
  <c r="AX212" i="4"/>
  <c r="AU212" i="4"/>
  <c r="AT212" i="4"/>
  <c r="BC211" i="4"/>
  <c r="AZ211" i="4"/>
  <c r="AY211" i="4"/>
  <c r="AV211" i="4"/>
  <c r="AU211" i="4"/>
  <c r="BB211" i="4"/>
  <c r="BA211" i="4"/>
  <c r="AX211" i="4"/>
  <c r="AW211" i="4"/>
  <c r="AT211" i="4"/>
  <c r="BB210" i="4"/>
  <c r="BA210" i="4"/>
  <c r="AX210" i="4"/>
  <c r="AW210" i="4"/>
  <c r="AT210" i="4"/>
  <c r="BC210" i="4"/>
  <c r="AZ210" i="4"/>
  <c r="AY210" i="4"/>
  <c r="AV210" i="4"/>
  <c r="AU210" i="4"/>
  <c r="BC209" i="4"/>
  <c r="AZ209" i="4"/>
  <c r="AV209" i="4"/>
  <c r="AY209" i="4"/>
  <c r="AU209" i="4"/>
  <c r="BA208" i="4"/>
  <c r="AZ208" i="4"/>
  <c r="AW208" i="4"/>
  <c r="AV208" i="4"/>
  <c r="AZ207" i="4"/>
  <c r="AV207" i="4"/>
  <c r="BC207" i="4"/>
  <c r="AY207" i="4"/>
  <c r="AU207" i="4"/>
  <c r="AX206" i="4"/>
  <c r="AW206" i="4"/>
  <c r="BB206" i="4"/>
  <c r="BA206" i="4"/>
  <c r="AT206" i="4"/>
  <c r="AZ205" i="4"/>
  <c r="AV205" i="4"/>
  <c r="BA205" i="4"/>
  <c r="AY205" i="4"/>
  <c r="AW205" i="4"/>
  <c r="AU205" i="4"/>
  <c r="BC204" i="4"/>
  <c r="BA204" i="4"/>
  <c r="AW204" i="4"/>
  <c r="BB204" i="4"/>
  <c r="AY204" i="4"/>
  <c r="AX204" i="4"/>
  <c r="AU204" i="4"/>
  <c r="AT204" i="4"/>
  <c r="BC203" i="4"/>
  <c r="AZ203" i="4"/>
  <c r="AY203" i="4"/>
  <c r="AV203" i="4"/>
  <c r="AU203" i="4"/>
  <c r="BB203" i="4"/>
  <c r="BA203" i="4"/>
  <c r="AX203" i="4"/>
  <c r="AW203" i="4"/>
  <c r="AT203" i="4"/>
  <c r="BB202" i="4"/>
  <c r="BA202" i="4"/>
  <c r="AX202" i="4"/>
  <c r="AW202" i="4"/>
  <c r="AT202" i="4"/>
  <c r="BC202" i="4"/>
  <c r="AZ202" i="4"/>
  <c r="AY202" i="4"/>
  <c r="AV202" i="4"/>
  <c r="AU202" i="4"/>
  <c r="BA201" i="4"/>
  <c r="AZ201" i="4"/>
  <c r="AW201" i="4"/>
  <c r="AV201" i="4"/>
  <c r="BC201" i="4"/>
  <c r="BB201" i="4"/>
  <c r="AY201" i="4"/>
  <c r="AX201" i="4"/>
  <c r="AU201" i="4"/>
  <c r="AT201" i="4"/>
  <c r="BC200" i="4"/>
  <c r="BB200" i="4"/>
  <c r="AY200" i="4"/>
  <c r="AX200" i="4"/>
  <c r="AU200" i="4"/>
  <c r="AT200" i="4"/>
  <c r="BA200" i="4"/>
  <c r="AZ200" i="4"/>
  <c r="AW200" i="4"/>
  <c r="AV200" i="4"/>
  <c r="BB199" i="4"/>
  <c r="BA199" i="4"/>
  <c r="AX199" i="4"/>
  <c r="AW199" i="4"/>
  <c r="AT199" i="4"/>
  <c r="BC199" i="4"/>
  <c r="AZ199" i="4"/>
  <c r="AY199" i="4"/>
  <c r="AV199" i="4"/>
  <c r="AU199" i="4"/>
  <c r="BC198" i="4"/>
  <c r="AZ198" i="4"/>
  <c r="AY198" i="4"/>
  <c r="AV198" i="4"/>
  <c r="AU198" i="4"/>
  <c r="BB198" i="4"/>
  <c r="BA198" i="4"/>
  <c r="AX198" i="4"/>
  <c r="AW198" i="4"/>
  <c r="AT198" i="4"/>
  <c r="BC197" i="4"/>
  <c r="BB197" i="4"/>
  <c r="AY197" i="4"/>
  <c r="AX197" i="4"/>
  <c r="AU197" i="4"/>
  <c r="AT197" i="4"/>
  <c r="BA197" i="4"/>
  <c r="AZ197" i="4"/>
  <c r="AW197" i="4"/>
  <c r="AV197" i="4"/>
  <c r="BA196" i="4"/>
  <c r="AZ196" i="4"/>
  <c r="AW196" i="4"/>
  <c r="AV196" i="4"/>
  <c r="BC196" i="4"/>
  <c r="BB196" i="4"/>
  <c r="AY196" i="4"/>
  <c r="AX196" i="4"/>
  <c r="AU196" i="4"/>
  <c r="AT196" i="4"/>
  <c r="BC195" i="4"/>
  <c r="AZ195" i="4"/>
  <c r="AY195" i="4"/>
  <c r="AV195" i="4"/>
  <c r="AU195" i="4"/>
  <c r="BB195" i="4"/>
  <c r="BA195" i="4"/>
  <c r="AX195" i="4"/>
  <c r="AW195" i="4"/>
  <c r="AT195" i="4"/>
  <c r="F227" i="4"/>
  <c r="BB194" i="4"/>
  <c r="BA194" i="4"/>
  <c r="AX194" i="4"/>
  <c r="AW194" i="4"/>
  <c r="AT194" i="4"/>
  <c r="BC194" i="4"/>
  <c r="AZ194" i="4"/>
  <c r="AY194" i="4"/>
  <c r="AV194" i="4"/>
  <c r="AU194" i="4"/>
  <c r="BA193" i="4"/>
  <c r="AZ193" i="4"/>
  <c r="AW193" i="4"/>
  <c r="AV193" i="4"/>
  <c r="BC193" i="4"/>
  <c r="BB193" i="4"/>
  <c r="AY193" i="4"/>
  <c r="AX193" i="4"/>
  <c r="AU193" i="4"/>
  <c r="AT193" i="4"/>
  <c r="BC192" i="4"/>
  <c r="BB192" i="4"/>
  <c r="AY192" i="4"/>
  <c r="AX192" i="4"/>
  <c r="AU192" i="4"/>
  <c r="AT192" i="4"/>
  <c r="BA192" i="4"/>
  <c r="AZ192" i="4"/>
  <c r="AW192" i="4"/>
  <c r="AV192" i="4"/>
  <c r="BB191" i="4"/>
  <c r="BA191" i="4"/>
  <c r="AX191" i="4"/>
  <c r="AW191" i="4"/>
  <c r="AT191" i="4"/>
  <c r="BC191" i="4"/>
  <c r="AZ191" i="4"/>
  <c r="AY191" i="4"/>
  <c r="AV191" i="4"/>
  <c r="AU191" i="4"/>
  <c r="BC190" i="4"/>
  <c r="AZ190" i="4"/>
  <c r="AY190" i="4"/>
  <c r="AV190" i="4"/>
  <c r="AU190" i="4"/>
  <c r="BB190" i="4"/>
  <c r="BA190" i="4"/>
  <c r="AX190" i="4"/>
  <c r="AW190" i="4"/>
  <c r="AT190" i="4"/>
  <c r="BC189" i="4"/>
  <c r="BB189" i="4"/>
  <c r="AY189" i="4"/>
  <c r="AX189" i="4"/>
  <c r="AU189" i="4"/>
  <c r="AT189" i="4"/>
  <c r="BA189" i="4"/>
  <c r="AZ189" i="4"/>
  <c r="AW189" i="4"/>
  <c r="AV189" i="4"/>
  <c r="BA188" i="4"/>
  <c r="AZ188" i="4"/>
  <c r="AW188" i="4"/>
  <c r="AV188" i="4"/>
  <c r="BC188" i="4"/>
  <c r="BB188" i="4"/>
  <c r="AY188" i="4"/>
  <c r="AX188" i="4"/>
  <c r="AU188" i="4"/>
  <c r="AT188" i="4"/>
  <c r="BC187" i="4"/>
  <c r="AZ187" i="4"/>
  <c r="AY187" i="4"/>
  <c r="AV187" i="4"/>
  <c r="AU187" i="4"/>
  <c r="BB187" i="4"/>
  <c r="BA187" i="4"/>
  <c r="AX187" i="4"/>
  <c r="AW187" i="4"/>
  <c r="AT187" i="4"/>
  <c r="BB186" i="4"/>
  <c r="BA186" i="4"/>
  <c r="AX186" i="4"/>
  <c r="AW186" i="4"/>
  <c r="AT186" i="4"/>
  <c r="BC186" i="4"/>
  <c r="AZ186" i="4"/>
  <c r="AY186" i="4"/>
  <c r="AV186" i="4"/>
  <c r="AU186" i="4"/>
  <c r="BA185" i="4"/>
  <c r="AZ185" i="4"/>
  <c r="AW185" i="4"/>
  <c r="AV185" i="4"/>
  <c r="BC185" i="4"/>
  <c r="BB185" i="4"/>
  <c r="AY185" i="4"/>
  <c r="AX185" i="4"/>
  <c r="AU185" i="4"/>
  <c r="AT185" i="4"/>
  <c r="BC184" i="4"/>
  <c r="BB184" i="4"/>
  <c r="AY184" i="4"/>
  <c r="AX184" i="4"/>
  <c r="AU184" i="4"/>
  <c r="AT184" i="4"/>
  <c r="BA184" i="4"/>
  <c r="AZ184" i="4"/>
  <c r="AW184" i="4"/>
  <c r="AV184" i="4"/>
  <c r="BB183" i="4"/>
  <c r="BA183" i="4"/>
  <c r="AX183" i="4"/>
  <c r="AW183" i="4"/>
  <c r="AT183" i="4"/>
  <c r="BC183" i="4"/>
  <c r="AZ183" i="4"/>
  <c r="AY183" i="4"/>
  <c r="AV183" i="4"/>
  <c r="AU183" i="4"/>
  <c r="BC182" i="4"/>
  <c r="AZ182" i="4"/>
  <c r="AY182" i="4"/>
  <c r="AV182" i="4"/>
  <c r="AU182" i="4"/>
  <c r="BB182" i="4"/>
  <c r="BA182" i="4"/>
  <c r="AX182" i="4"/>
  <c r="AW182" i="4"/>
  <c r="AT182" i="4"/>
  <c r="BC181" i="4"/>
  <c r="BB181" i="4"/>
  <c r="AY181" i="4"/>
  <c r="AX181" i="4"/>
  <c r="AU181" i="4"/>
  <c r="AT181" i="4"/>
  <c r="BA181" i="4"/>
  <c r="AW181" i="4"/>
  <c r="AV181" i="4"/>
  <c r="BA180" i="4"/>
  <c r="AW180" i="4"/>
  <c r="AV180" i="4"/>
  <c r="BC180" i="4"/>
  <c r="BB180" i="4"/>
  <c r="AY180" i="4"/>
  <c r="AX180" i="4"/>
  <c r="AU180" i="4"/>
  <c r="AT180" i="4"/>
  <c r="BC179" i="4"/>
  <c r="AZ179" i="4"/>
  <c r="AY179" i="4"/>
  <c r="AU179" i="4"/>
  <c r="BA179" i="4"/>
  <c r="AW179" i="4"/>
  <c r="AZ178" i="4"/>
  <c r="AV178" i="4"/>
  <c r="BA178" i="4"/>
  <c r="AW178" i="4"/>
  <c r="BC178" i="4"/>
  <c r="AY178" i="4"/>
  <c r="AU178" i="4"/>
  <c r="BC177" i="4"/>
  <c r="AU177" i="4"/>
  <c r="AY177" i="4"/>
  <c r="AV176" i="4"/>
  <c r="BA176" i="4"/>
  <c r="AZ176" i="4"/>
  <c r="AW176" i="4"/>
  <c r="BC175" i="4"/>
  <c r="AZ175" i="4"/>
  <c r="AY175" i="4"/>
  <c r="AV175" i="4"/>
  <c r="AU175" i="4"/>
  <c r="AX174" i="4"/>
  <c r="BB174" i="4"/>
  <c r="BA174" i="4"/>
  <c r="AW174" i="4"/>
  <c r="AT174" i="4"/>
  <c r="BC173" i="4"/>
  <c r="AZ173" i="4"/>
  <c r="AY173" i="4"/>
  <c r="AV173" i="4"/>
  <c r="AU173" i="4"/>
  <c r="BA173" i="4"/>
  <c r="AW173" i="4"/>
  <c r="AT173" i="4"/>
  <c r="BB172" i="4"/>
  <c r="BA172" i="4"/>
  <c r="AX172" i="4"/>
  <c r="AW172" i="4"/>
  <c r="AT172" i="4"/>
  <c r="BC172" i="4"/>
  <c r="AZ172" i="4"/>
  <c r="AY172" i="4"/>
  <c r="AV172" i="4"/>
  <c r="AU172" i="4"/>
  <c r="BA171" i="4"/>
  <c r="AZ171" i="4"/>
  <c r="AW171" i="4"/>
  <c r="AV171" i="4"/>
  <c r="BC171" i="4"/>
  <c r="BB171" i="4"/>
  <c r="AY171" i="4"/>
  <c r="AX171" i="4"/>
  <c r="AU171" i="4"/>
  <c r="AT171" i="4"/>
  <c r="BC170" i="4"/>
  <c r="BB170" i="4"/>
  <c r="AY170" i="4"/>
  <c r="AX170" i="4"/>
  <c r="AU170" i="4"/>
  <c r="AT170" i="4"/>
  <c r="BA170" i="4"/>
  <c r="AZ170" i="4"/>
  <c r="AW170" i="4"/>
  <c r="AV170" i="4"/>
  <c r="BB169" i="4"/>
  <c r="BA169" i="4"/>
  <c r="AX169" i="4"/>
  <c r="AW169" i="4"/>
  <c r="AT169" i="4"/>
  <c r="BC169" i="4"/>
  <c r="AZ169" i="4"/>
  <c r="AY169" i="4"/>
  <c r="AV169" i="4"/>
  <c r="AU169" i="4"/>
  <c r="BC168" i="4"/>
  <c r="AZ168" i="4"/>
  <c r="AY168" i="4"/>
  <c r="AV168" i="4"/>
  <c r="AU168" i="4"/>
  <c r="BB168" i="4"/>
  <c r="BA168" i="4"/>
  <c r="AX168" i="4"/>
  <c r="AW168" i="4"/>
  <c r="AT168" i="4"/>
  <c r="BC167" i="4"/>
  <c r="BB167" i="4"/>
  <c r="AY167" i="4"/>
  <c r="AX167" i="4"/>
  <c r="AU167" i="4"/>
  <c r="AT167" i="4"/>
  <c r="BA167" i="4"/>
  <c r="AZ167" i="4"/>
  <c r="AW167" i="4"/>
  <c r="AV167" i="4"/>
  <c r="BA166" i="4"/>
  <c r="AZ166" i="4"/>
  <c r="AW166" i="4"/>
  <c r="AV166" i="4"/>
  <c r="BC166" i="4"/>
  <c r="BB166" i="4"/>
  <c r="AY166" i="4"/>
  <c r="AX166" i="4"/>
  <c r="AU166" i="4"/>
  <c r="AT166" i="4"/>
  <c r="BC165" i="4"/>
  <c r="AZ165" i="4"/>
  <c r="AY165" i="4"/>
  <c r="AV165" i="4"/>
  <c r="AU165" i="4"/>
  <c r="BB165" i="4"/>
  <c r="BA165" i="4"/>
  <c r="AX165" i="4"/>
  <c r="AW165" i="4"/>
  <c r="AT165" i="4"/>
  <c r="BB164" i="4"/>
  <c r="BA164" i="4"/>
  <c r="AX164" i="4"/>
  <c r="AW164" i="4"/>
  <c r="AT164" i="4"/>
  <c r="BC164" i="4"/>
  <c r="AZ164" i="4"/>
  <c r="AY164" i="4"/>
  <c r="AV164" i="4"/>
  <c r="AU164" i="4"/>
  <c r="BA163" i="4"/>
  <c r="AZ163" i="4"/>
  <c r="AW163" i="4"/>
  <c r="AV163" i="4"/>
  <c r="BC163" i="4"/>
  <c r="BB163" i="4"/>
  <c r="AY163" i="4"/>
  <c r="AX163" i="4"/>
  <c r="AU163" i="4"/>
  <c r="AT163" i="4"/>
  <c r="BC162" i="4"/>
  <c r="BB162" i="4"/>
  <c r="AY162" i="4"/>
  <c r="AX162" i="4"/>
  <c r="AU162" i="4"/>
  <c r="AT162" i="4"/>
  <c r="BA162" i="4"/>
  <c r="AZ162" i="4"/>
  <c r="AW162" i="4"/>
  <c r="AV162" i="4"/>
  <c r="BB161" i="4"/>
  <c r="BA161" i="4"/>
  <c r="AX161" i="4"/>
  <c r="AW161" i="4"/>
  <c r="AT161" i="4"/>
  <c r="BC161" i="4"/>
  <c r="AZ161" i="4"/>
  <c r="AY161" i="4"/>
  <c r="AV161" i="4"/>
  <c r="AU161" i="4"/>
  <c r="BC160" i="4"/>
  <c r="AZ160" i="4"/>
  <c r="AY160" i="4"/>
  <c r="AV160" i="4"/>
  <c r="AU160" i="4"/>
  <c r="BB160" i="4"/>
  <c r="BA160" i="4"/>
  <c r="AX160" i="4"/>
  <c r="AW160" i="4"/>
  <c r="AT160" i="4"/>
  <c r="BC159" i="4"/>
  <c r="BB159" i="4"/>
  <c r="AY159" i="4"/>
  <c r="AX159" i="4"/>
  <c r="AU159" i="4"/>
  <c r="AT159" i="4"/>
  <c r="BA159" i="4"/>
  <c r="AZ159" i="4"/>
  <c r="AW159" i="4"/>
  <c r="AV159" i="4"/>
  <c r="BA158" i="4"/>
  <c r="AZ158" i="4"/>
  <c r="AW158" i="4"/>
  <c r="AV158" i="4"/>
  <c r="BC158" i="4"/>
  <c r="BB158" i="4"/>
  <c r="AY158" i="4"/>
  <c r="AX158" i="4"/>
  <c r="AU158" i="4"/>
  <c r="AT158" i="4"/>
  <c r="BC157" i="4"/>
  <c r="AZ157" i="4"/>
  <c r="AY157" i="4"/>
  <c r="AV157" i="4"/>
  <c r="AU157" i="4"/>
  <c r="BB157" i="4"/>
  <c r="BA157" i="4"/>
  <c r="AX157" i="4"/>
  <c r="AW157" i="4"/>
  <c r="AT157" i="4"/>
  <c r="BB156" i="4"/>
  <c r="BA156" i="4"/>
  <c r="AX156" i="4"/>
  <c r="AW156" i="4"/>
  <c r="AT156" i="4"/>
  <c r="BC156" i="4"/>
  <c r="AZ156" i="4"/>
  <c r="AY156" i="4"/>
  <c r="AV156" i="4"/>
  <c r="AU156" i="4"/>
  <c r="BA155" i="4"/>
  <c r="AZ155" i="4"/>
  <c r="AW155" i="4"/>
  <c r="AV155" i="4"/>
  <c r="BC155" i="4"/>
  <c r="BB155" i="4"/>
  <c r="AY155" i="4"/>
  <c r="AX155" i="4"/>
  <c r="AU155" i="4"/>
  <c r="AT155" i="4"/>
  <c r="BC154" i="4"/>
  <c r="BB154" i="4"/>
  <c r="AY154" i="4"/>
  <c r="AX154" i="4"/>
  <c r="AU154" i="4"/>
  <c r="AT154" i="4"/>
  <c r="BA154" i="4"/>
  <c r="AZ154" i="4"/>
  <c r="AW154" i="4"/>
  <c r="AV154" i="4"/>
  <c r="BB153" i="4"/>
  <c r="BA153" i="4"/>
  <c r="AX153" i="4"/>
  <c r="AW153" i="4"/>
  <c r="AT153" i="4"/>
  <c r="AZ153" i="4"/>
  <c r="AY153" i="4"/>
  <c r="AV153" i="4"/>
  <c r="AU153" i="4"/>
  <c r="AZ152" i="4"/>
  <c r="AY152" i="4"/>
  <c r="AV152" i="4"/>
  <c r="AU152" i="4"/>
  <c r="BB152" i="4"/>
  <c r="BA152" i="4"/>
  <c r="AX152" i="4"/>
  <c r="AW152" i="4"/>
  <c r="AT152" i="4"/>
  <c r="BC152" i="4"/>
  <c r="BC151" i="4"/>
  <c r="BB151" i="4"/>
  <c r="AY151" i="4"/>
  <c r="AX151" i="4"/>
  <c r="AU151" i="4"/>
  <c r="AT151" i="4"/>
  <c r="BA151" i="4"/>
  <c r="AZ151" i="4"/>
  <c r="AW151" i="4"/>
  <c r="AV151" i="4"/>
  <c r="BA150" i="4"/>
  <c r="AZ150" i="4"/>
  <c r="AW150" i="4"/>
  <c r="AV150" i="4"/>
  <c r="BC150" i="4"/>
  <c r="BB150" i="4"/>
  <c r="AY150" i="4"/>
  <c r="AX150" i="4"/>
  <c r="AU150" i="4"/>
  <c r="AT150" i="4"/>
  <c r="AT149" i="4"/>
  <c r="AY148" i="4"/>
  <c r="BC148" i="4"/>
  <c r="AZ148" i="4"/>
  <c r="AV148" i="4"/>
  <c r="AU148" i="4"/>
  <c r="AY145" i="4"/>
  <c r="BC145" i="4"/>
  <c r="AZ145" i="4"/>
  <c r="AV145" i="4"/>
  <c r="AU145" i="4"/>
  <c r="BB144" i="4"/>
  <c r="BA144" i="4"/>
  <c r="AX144" i="4"/>
  <c r="AW144" i="4"/>
  <c r="AT144" i="4"/>
  <c r="BC143" i="4"/>
  <c r="BB143" i="4"/>
  <c r="BA143" i="4"/>
  <c r="AZ143" i="4"/>
  <c r="AY143" i="4"/>
  <c r="AX143" i="4"/>
  <c r="AW143" i="4"/>
  <c r="AV143" i="4"/>
  <c r="AU143" i="4"/>
  <c r="AT143" i="4"/>
  <c r="BC142" i="4"/>
  <c r="BB142" i="4"/>
  <c r="BA142" i="4"/>
  <c r="AZ142" i="4"/>
  <c r="AY142" i="4"/>
  <c r="AX142" i="4"/>
  <c r="AW142" i="4"/>
  <c r="AV142" i="4"/>
  <c r="AU142" i="4"/>
  <c r="AT142" i="4"/>
  <c r="BA141" i="4"/>
  <c r="BB141" i="4"/>
  <c r="AZ141" i="4"/>
  <c r="AV141" i="4"/>
  <c r="AX141" i="4"/>
  <c r="AW141" i="4"/>
  <c r="AT141" i="4"/>
  <c r="AY140" i="4"/>
  <c r="BB140" i="4"/>
  <c r="AZ140" i="4"/>
  <c r="AV140" i="4"/>
  <c r="BC140" i="4"/>
  <c r="AX140" i="4"/>
  <c r="AU140" i="4"/>
  <c r="AT140" i="4"/>
  <c r="AY139" i="4"/>
  <c r="BC139" i="4"/>
  <c r="BA139" i="4"/>
  <c r="AW139" i="4"/>
  <c r="BB139" i="4"/>
  <c r="AX139" i="4"/>
  <c r="AU139" i="4"/>
  <c r="AT139" i="4"/>
  <c r="BC138" i="4"/>
  <c r="BA138" i="4"/>
  <c r="AY138" i="4"/>
  <c r="AU138" i="4"/>
  <c r="AW138" i="4"/>
  <c r="AV138" i="4"/>
  <c r="AZ138" i="4"/>
  <c r="BC137" i="4"/>
  <c r="BB137" i="4"/>
  <c r="AY137" i="4"/>
  <c r="AX137" i="4"/>
  <c r="AU137" i="4"/>
  <c r="AT137" i="4"/>
  <c r="BA137" i="4"/>
  <c r="AZ137" i="4"/>
  <c r="AW137" i="4"/>
  <c r="AV137" i="4"/>
  <c r="BA136" i="4"/>
  <c r="AZ136" i="4"/>
  <c r="AW136" i="4"/>
  <c r="AV136" i="4"/>
  <c r="BC136" i="4"/>
  <c r="BB136" i="4"/>
  <c r="AY136" i="4"/>
  <c r="AX136" i="4"/>
  <c r="AU136" i="4"/>
  <c r="AT136" i="4"/>
  <c r="BC135" i="4"/>
  <c r="AZ135" i="4"/>
  <c r="AY135" i="4"/>
  <c r="AV135" i="4"/>
  <c r="AU135" i="4"/>
  <c r="BB135" i="4"/>
  <c r="BA135" i="4"/>
  <c r="AX135" i="4"/>
  <c r="AW135" i="4"/>
  <c r="AT135" i="4"/>
  <c r="BB134" i="4"/>
  <c r="BA134" i="4"/>
  <c r="AX134" i="4"/>
  <c r="AW134" i="4"/>
  <c r="AT134" i="4"/>
  <c r="BC134" i="4"/>
  <c r="AZ134" i="4"/>
  <c r="AY134" i="4"/>
  <c r="AV134" i="4"/>
  <c r="AU134" i="4"/>
  <c r="BA133" i="4"/>
  <c r="AZ133" i="4"/>
  <c r="AW133" i="4"/>
  <c r="AV133" i="4"/>
  <c r="BC133" i="4"/>
  <c r="BB133" i="4"/>
  <c r="AY133" i="4"/>
  <c r="AX133" i="4"/>
  <c r="AU133" i="4"/>
  <c r="AT133" i="4"/>
  <c r="BC132" i="4"/>
  <c r="BB132" i="4"/>
  <c r="AY132" i="4"/>
  <c r="AX132" i="4"/>
  <c r="AU132" i="4"/>
  <c r="AT132" i="4"/>
  <c r="BA132" i="4"/>
  <c r="AZ132" i="4"/>
  <c r="AW132" i="4"/>
  <c r="AV132" i="4"/>
  <c r="BB131" i="4"/>
  <c r="BA131" i="4"/>
  <c r="AX131" i="4"/>
  <c r="AW131" i="4"/>
  <c r="AT131" i="4"/>
  <c r="BC131" i="4"/>
  <c r="AZ131" i="4"/>
  <c r="AY131" i="4"/>
  <c r="AV131" i="4"/>
  <c r="AU131" i="4"/>
  <c r="BC130" i="4"/>
  <c r="AZ130" i="4"/>
  <c r="AY130" i="4"/>
  <c r="AV130" i="4"/>
  <c r="AU130" i="4"/>
  <c r="BB130" i="4"/>
  <c r="BA130" i="4"/>
  <c r="AX130" i="4"/>
  <c r="AW130" i="4"/>
  <c r="AT130" i="4"/>
  <c r="BB129" i="4"/>
  <c r="AY129" i="4"/>
  <c r="AX129" i="4"/>
  <c r="AT129" i="4"/>
  <c r="BA129" i="4"/>
  <c r="AZ129" i="4"/>
  <c r="AW129" i="4"/>
  <c r="BC129" i="4"/>
  <c r="BA128" i="4"/>
  <c r="AZ128" i="4"/>
  <c r="AW128" i="4"/>
  <c r="BB128" i="4"/>
  <c r="AY128" i="4"/>
  <c r="AX128" i="4"/>
  <c r="AU128" i="4"/>
  <c r="AT128" i="4"/>
  <c r="BC127" i="4"/>
  <c r="AZ127" i="4"/>
  <c r="AY127" i="4"/>
  <c r="AV127" i="4"/>
  <c r="BB127" i="4"/>
  <c r="BA127" i="4"/>
  <c r="AX127" i="4"/>
  <c r="AT127" i="4"/>
  <c r="BB126" i="4"/>
  <c r="BA126" i="4"/>
  <c r="AX126" i="4"/>
  <c r="AT126" i="4"/>
  <c r="BC126" i="4"/>
  <c r="AZ126" i="4"/>
  <c r="AY126" i="4"/>
  <c r="AV126" i="4"/>
  <c r="AU126" i="4"/>
  <c r="BA125" i="4"/>
  <c r="AZ125" i="4"/>
  <c r="AW125" i="4"/>
  <c r="AV125" i="4"/>
  <c r="BC125" i="4"/>
  <c r="BB125" i="4"/>
  <c r="AY125" i="4"/>
  <c r="AX125" i="4"/>
  <c r="AU125" i="4"/>
  <c r="AT125" i="4"/>
  <c r="BC124" i="4"/>
  <c r="BB124" i="4"/>
  <c r="AY124" i="4"/>
  <c r="AX124" i="4"/>
  <c r="AU124" i="4"/>
  <c r="AT124" i="4"/>
  <c r="BA124" i="4"/>
  <c r="AZ124" i="4"/>
  <c r="AW124" i="4"/>
  <c r="AV124" i="4"/>
  <c r="BB123" i="4"/>
  <c r="BA123" i="4"/>
  <c r="AX123" i="4"/>
  <c r="AW123" i="4"/>
  <c r="AT123" i="4"/>
  <c r="BC123" i="4"/>
  <c r="AZ123" i="4"/>
  <c r="AY123" i="4"/>
  <c r="AV123" i="4"/>
  <c r="AU123" i="4"/>
  <c r="BC122" i="4"/>
  <c r="AZ122" i="4"/>
  <c r="AY122" i="4"/>
  <c r="AV122" i="4"/>
  <c r="AU122" i="4"/>
  <c r="BB122" i="4"/>
  <c r="BA122" i="4"/>
  <c r="AX122" i="4"/>
  <c r="AW122" i="4"/>
  <c r="AT122" i="4"/>
  <c r="BC121" i="4"/>
  <c r="BB121" i="4"/>
  <c r="AY121" i="4"/>
  <c r="AX121" i="4"/>
  <c r="AU121" i="4"/>
  <c r="AT121" i="4"/>
  <c r="BA121" i="4"/>
  <c r="AZ121" i="4"/>
  <c r="AW121" i="4"/>
  <c r="AV121" i="4"/>
  <c r="BA120" i="4"/>
  <c r="AZ120" i="4"/>
  <c r="AW120" i="4"/>
  <c r="AV120" i="4"/>
  <c r="BC120" i="4"/>
  <c r="BB120" i="4"/>
  <c r="AY120" i="4"/>
  <c r="AX120" i="4"/>
  <c r="AU120" i="4"/>
  <c r="AT120" i="4"/>
  <c r="BC119" i="4"/>
  <c r="AY119" i="4"/>
  <c r="AV119" i="4"/>
  <c r="AU119" i="4"/>
  <c r="BB119" i="4"/>
  <c r="BA119" i="4"/>
  <c r="AX119" i="4"/>
  <c r="AW119" i="4"/>
  <c r="AT119" i="4"/>
  <c r="BB118" i="4"/>
  <c r="BA118" i="4"/>
  <c r="AX118" i="4"/>
  <c r="AW118" i="4"/>
  <c r="AT118" i="4"/>
  <c r="BC118" i="4"/>
  <c r="AY118" i="4"/>
  <c r="AV118" i="4"/>
  <c r="AU118" i="4"/>
  <c r="BA117" i="4"/>
  <c r="AZ117" i="4"/>
  <c r="AW117" i="4"/>
  <c r="AV117" i="4"/>
  <c r="BB117" i="4"/>
  <c r="AY117" i="4"/>
  <c r="AX117" i="4"/>
  <c r="AU117" i="4"/>
  <c r="AT117" i="4"/>
  <c r="BB116" i="4"/>
  <c r="AY116" i="4"/>
  <c r="AX116" i="4"/>
  <c r="AU116" i="4"/>
  <c r="AT116" i="4"/>
  <c r="BA116" i="4"/>
  <c r="AZ116" i="4"/>
  <c r="AW116" i="4"/>
  <c r="AV116" i="4"/>
  <c r="BB115" i="4"/>
  <c r="BA115" i="4"/>
  <c r="AX115" i="4"/>
  <c r="AW115" i="4"/>
  <c r="AT115" i="4"/>
  <c r="AZ115" i="4"/>
  <c r="AY115" i="4"/>
  <c r="AV115" i="4"/>
  <c r="AU115" i="4"/>
  <c r="AZ114" i="4"/>
  <c r="AY114" i="4"/>
  <c r="AV114" i="4"/>
  <c r="AU114" i="4"/>
  <c r="BB114" i="4"/>
  <c r="BA114" i="4"/>
  <c r="AX114" i="4"/>
  <c r="AW114" i="4"/>
  <c r="AT114" i="4"/>
  <c r="BC113" i="4"/>
  <c r="BB113" i="4"/>
  <c r="AY113" i="4"/>
  <c r="AX113" i="4"/>
  <c r="AU113" i="4"/>
  <c r="AT113" i="4"/>
  <c r="BA113" i="4"/>
  <c r="AZ113" i="4"/>
  <c r="AW113" i="4"/>
  <c r="AV113" i="4"/>
  <c r="BA112" i="4"/>
  <c r="AZ112" i="4"/>
  <c r="AW112" i="4"/>
  <c r="AV112" i="4"/>
  <c r="BC112" i="4"/>
  <c r="BB112" i="4"/>
  <c r="AY112" i="4"/>
  <c r="AX112" i="4"/>
  <c r="AU112" i="4"/>
  <c r="AT112" i="4"/>
  <c r="AS147" i="4"/>
  <c r="AQ147" i="4"/>
  <c r="AZ111" i="4"/>
  <c r="AO147" i="4"/>
  <c r="AM147" i="4"/>
  <c r="AL147" i="4"/>
  <c r="AK147" i="4"/>
  <c r="AI147" i="4"/>
  <c r="BB111" i="4"/>
  <c r="AG147" i="4"/>
  <c r="AE147" i="4"/>
  <c r="AX111" i="4"/>
  <c r="AT111" i="4"/>
  <c r="Y147" i="4"/>
  <c r="W147" i="4"/>
  <c r="V147" i="4"/>
  <c r="U147" i="4"/>
  <c r="S147" i="4"/>
  <c r="R147" i="4"/>
  <c r="N147" i="4"/>
  <c r="M147" i="4"/>
  <c r="K147" i="4"/>
  <c r="J147" i="4"/>
  <c r="I147" i="4"/>
  <c r="F147" i="4"/>
  <c r="AS146" i="4"/>
  <c r="BB110" i="4"/>
  <c r="AQ146" i="4"/>
  <c r="AO146" i="4"/>
  <c r="AN146" i="4"/>
  <c r="AM146" i="4"/>
  <c r="AK146" i="4"/>
  <c r="AT110" i="4"/>
  <c r="AG146" i="4"/>
  <c r="AZ110" i="4"/>
  <c r="AC146" i="4"/>
  <c r="AV110" i="4"/>
  <c r="Y146" i="4"/>
  <c r="X146" i="4"/>
  <c r="W146" i="4"/>
  <c r="U146" i="4"/>
  <c r="T146" i="4"/>
  <c r="Q146" i="4"/>
  <c r="P146" i="4"/>
  <c r="O146" i="4"/>
  <c r="M146" i="4"/>
  <c r="L146" i="4"/>
  <c r="K146" i="4"/>
  <c r="I146" i="4"/>
  <c r="H146" i="4"/>
  <c r="G146" i="4"/>
  <c r="BC107" i="4"/>
  <c r="AZ107" i="4"/>
  <c r="AY107" i="4"/>
  <c r="AU107" i="4"/>
  <c r="AV107" i="4"/>
  <c r="AX106" i="4"/>
  <c r="BC105" i="4"/>
  <c r="BB105" i="4"/>
  <c r="BA105" i="4"/>
  <c r="AZ105" i="4"/>
  <c r="AY105" i="4"/>
  <c r="AX105" i="4"/>
  <c r="AW105" i="4"/>
  <c r="AV105" i="4"/>
  <c r="AU105" i="4"/>
  <c r="AT105" i="4"/>
  <c r="BC104" i="4"/>
  <c r="BB104" i="4"/>
  <c r="BA104" i="4"/>
  <c r="AZ104" i="4"/>
  <c r="AY104" i="4"/>
  <c r="AX104" i="4"/>
  <c r="AW104" i="4"/>
  <c r="AV104" i="4"/>
  <c r="AU104" i="4"/>
  <c r="AT104" i="4"/>
  <c r="BB103" i="4"/>
  <c r="AZ103" i="4"/>
  <c r="AV103" i="4"/>
  <c r="BA103" i="4"/>
  <c r="AW103" i="4"/>
  <c r="AT103" i="4"/>
  <c r="BA102" i="4"/>
  <c r="AW102" i="4"/>
  <c r="BC102" i="4"/>
  <c r="AY102" i="4"/>
  <c r="AV102" i="4"/>
  <c r="AU102" i="4"/>
  <c r="BA101" i="4"/>
  <c r="AZ101" i="4"/>
  <c r="AW101" i="4"/>
  <c r="AV101" i="4"/>
  <c r="BC101" i="4"/>
  <c r="BB101" i="4"/>
  <c r="AY101" i="4"/>
  <c r="AX101" i="4"/>
  <c r="AU101" i="4"/>
  <c r="AT101" i="4"/>
  <c r="BC100" i="4"/>
  <c r="BB100" i="4"/>
  <c r="AY100" i="4"/>
  <c r="AX100" i="4"/>
  <c r="AU100" i="4"/>
  <c r="AT100" i="4"/>
  <c r="BA100" i="4"/>
  <c r="AZ100" i="4"/>
  <c r="AW100" i="4"/>
  <c r="AV100" i="4"/>
  <c r="BB99" i="4"/>
  <c r="BA99" i="4"/>
  <c r="AX99" i="4"/>
  <c r="AW99" i="4"/>
  <c r="AT99" i="4"/>
  <c r="BC99" i="4"/>
  <c r="AZ99" i="4"/>
  <c r="AY99" i="4"/>
  <c r="AV99" i="4"/>
  <c r="AU99" i="4"/>
  <c r="BC98" i="4"/>
  <c r="AZ98" i="4"/>
  <c r="AY98" i="4"/>
  <c r="AV98" i="4"/>
  <c r="AU98" i="4"/>
  <c r="BB98" i="4"/>
  <c r="BA98" i="4"/>
  <c r="AX98" i="4"/>
  <c r="AW98" i="4"/>
  <c r="AT98" i="4"/>
  <c r="BC97" i="4"/>
  <c r="BB97" i="4"/>
  <c r="AY97" i="4"/>
  <c r="AX97" i="4"/>
  <c r="AU97" i="4"/>
  <c r="AT97" i="4"/>
  <c r="BA97" i="4"/>
  <c r="AZ97" i="4"/>
  <c r="AW97" i="4"/>
  <c r="AV97" i="4"/>
  <c r="BA96" i="4"/>
  <c r="AZ96" i="4"/>
  <c r="AW96" i="4"/>
  <c r="AV96" i="4"/>
  <c r="BC96" i="4"/>
  <c r="BB96" i="4"/>
  <c r="AY96" i="4"/>
  <c r="AX96" i="4"/>
  <c r="AU96" i="4"/>
  <c r="AT96" i="4"/>
  <c r="BC95" i="4"/>
  <c r="AZ95" i="4"/>
  <c r="AY95" i="4"/>
  <c r="AV95" i="4"/>
  <c r="AU95" i="4"/>
  <c r="BB95" i="4"/>
  <c r="BA95" i="4"/>
  <c r="AX95" i="4"/>
  <c r="AW95" i="4"/>
  <c r="AT95" i="4"/>
  <c r="BB94" i="4"/>
  <c r="BA94" i="4"/>
  <c r="AX94" i="4"/>
  <c r="AW94" i="4"/>
  <c r="AT94" i="4"/>
  <c r="BC94" i="4"/>
  <c r="AZ94" i="4"/>
  <c r="AY94" i="4"/>
  <c r="AV94" i="4"/>
  <c r="AU94" i="4"/>
  <c r="BA93" i="4"/>
  <c r="AZ93" i="4"/>
  <c r="AW93" i="4"/>
  <c r="AV93" i="4"/>
  <c r="BC93" i="4"/>
  <c r="BB93" i="4"/>
  <c r="AY93" i="4"/>
  <c r="AX93" i="4"/>
  <c r="AU93" i="4"/>
  <c r="AT93" i="4"/>
  <c r="BC92" i="4"/>
  <c r="BB92" i="4"/>
  <c r="AY92" i="4"/>
  <c r="AX92" i="4"/>
  <c r="AU92" i="4"/>
  <c r="AT92" i="4"/>
  <c r="BA92" i="4"/>
  <c r="AZ92" i="4"/>
  <c r="AW92" i="4"/>
  <c r="AV92" i="4"/>
  <c r="BB91" i="4"/>
  <c r="BA91" i="4"/>
  <c r="AX91" i="4"/>
  <c r="AW91" i="4"/>
  <c r="AT91" i="4"/>
  <c r="BC91" i="4"/>
  <c r="AZ91" i="4"/>
  <c r="AY91" i="4"/>
  <c r="AV91" i="4"/>
  <c r="AU91" i="4"/>
  <c r="BC90" i="4"/>
  <c r="AZ90" i="4"/>
  <c r="AY90" i="4"/>
  <c r="AV90" i="4"/>
  <c r="AU90" i="4"/>
  <c r="BB90" i="4"/>
  <c r="BA90" i="4"/>
  <c r="AX90" i="4"/>
  <c r="AW90" i="4"/>
  <c r="AT90" i="4"/>
  <c r="BC89" i="4"/>
  <c r="BB89" i="4"/>
  <c r="AY89" i="4"/>
  <c r="AX89" i="4"/>
  <c r="AU89" i="4"/>
  <c r="AT89" i="4"/>
  <c r="BA89" i="4"/>
  <c r="AZ89" i="4"/>
  <c r="AW89" i="4"/>
  <c r="AV89" i="4"/>
  <c r="BA88" i="4"/>
  <c r="AZ88" i="4"/>
  <c r="AW88" i="4"/>
  <c r="AV88" i="4"/>
  <c r="BC88" i="4"/>
  <c r="BB88" i="4"/>
  <c r="AY88" i="4"/>
  <c r="AX88" i="4"/>
  <c r="AU88" i="4"/>
  <c r="AT88" i="4"/>
  <c r="AZ87" i="4"/>
  <c r="AY87" i="4"/>
  <c r="AV87" i="4"/>
  <c r="BB87" i="4"/>
  <c r="BA87" i="4"/>
  <c r="AX87" i="4"/>
  <c r="AT87" i="4"/>
  <c r="BB86" i="4"/>
  <c r="BA86" i="4"/>
  <c r="AX86" i="4"/>
  <c r="AT86" i="4"/>
  <c r="AZ86" i="4"/>
  <c r="AY86" i="4"/>
  <c r="AV86" i="4"/>
  <c r="AU86" i="4"/>
  <c r="BA85" i="4"/>
  <c r="AZ85" i="4"/>
  <c r="AW85" i="4"/>
  <c r="AV85" i="4"/>
  <c r="BC85" i="4"/>
  <c r="BB85" i="4"/>
  <c r="AY85" i="4"/>
  <c r="AX85" i="4"/>
  <c r="AU85" i="4"/>
  <c r="AT85" i="4"/>
  <c r="BC84" i="4"/>
  <c r="BB84" i="4"/>
  <c r="AY84" i="4"/>
  <c r="AX84" i="4"/>
  <c r="AU84" i="4"/>
  <c r="AT84" i="4"/>
  <c r="BA84" i="4"/>
  <c r="AZ84" i="4"/>
  <c r="AW84" i="4"/>
  <c r="AV84" i="4"/>
  <c r="BB83" i="4"/>
  <c r="BA83" i="4"/>
  <c r="AX83" i="4"/>
  <c r="AW83" i="4"/>
  <c r="AT83" i="4"/>
  <c r="BC83" i="4"/>
  <c r="AZ83" i="4"/>
  <c r="AY83" i="4"/>
  <c r="AV83" i="4"/>
  <c r="AU83" i="4"/>
  <c r="BC82" i="4"/>
  <c r="AZ82" i="4"/>
  <c r="AY82" i="4"/>
  <c r="AV82" i="4"/>
  <c r="AU82" i="4"/>
  <c r="BB82" i="4"/>
  <c r="BA82" i="4"/>
  <c r="AX82" i="4"/>
  <c r="AW82" i="4"/>
  <c r="AT82" i="4"/>
  <c r="BC81" i="4"/>
  <c r="BB81" i="4"/>
  <c r="AY81" i="4"/>
  <c r="AX81" i="4"/>
  <c r="AU81" i="4"/>
  <c r="AT81" i="4"/>
  <c r="BA81" i="4"/>
  <c r="AZ81" i="4"/>
  <c r="AW81" i="4"/>
  <c r="AV81" i="4"/>
  <c r="BA80" i="4"/>
  <c r="AZ80" i="4"/>
  <c r="AW80" i="4"/>
  <c r="AV80" i="4"/>
  <c r="BC80" i="4"/>
  <c r="BB80" i="4"/>
  <c r="AY80" i="4"/>
  <c r="AX80" i="4"/>
  <c r="AU80" i="4"/>
  <c r="AT80" i="4"/>
  <c r="BC79" i="4"/>
  <c r="AZ79" i="4"/>
  <c r="AY79" i="4"/>
  <c r="AV79" i="4"/>
  <c r="AU79" i="4"/>
  <c r="BB79" i="4"/>
  <c r="BA79" i="4"/>
  <c r="AX79" i="4"/>
  <c r="AW79" i="4"/>
  <c r="AT79" i="4"/>
  <c r="BB78" i="4"/>
  <c r="BA78" i="4"/>
  <c r="AX78" i="4"/>
  <c r="AW78" i="4"/>
  <c r="AT78" i="4"/>
  <c r="BC78" i="4"/>
  <c r="AZ78" i="4"/>
  <c r="AY78" i="4"/>
  <c r="AV78" i="4"/>
  <c r="AU78" i="4"/>
  <c r="BA77" i="4"/>
  <c r="AZ77" i="4"/>
  <c r="AW77" i="4"/>
  <c r="AV77" i="4"/>
  <c r="BC77" i="4"/>
  <c r="BB77" i="4"/>
  <c r="AY77" i="4"/>
  <c r="AX77" i="4"/>
  <c r="AU77" i="4"/>
  <c r="AT77" i="4"/>
  <c r="BC76" i="4"/>
  <c r="BB76" i="4"/>
  <c r="AY76" i="4"/>
  <c r="AX76" i="4"/>
  <c r="AU76" i="4"/>
  <c r="AT76" i="4"/>
  <c r="BA76" i="4"/>
  <c r="AZ76" i="4"/>
  <c r="AW76" i="4"/>
  <c r="AV76" i="4"/>
  <c r="BB75" i="4"/>
  <c r="BA75" i="4"/>
  <c r="AX75" i="4"/>
  <c r="AW75" i="4"/>
  <c r="AT75" i="4"/>
  <c r="BC75" i="4"/>
  <c r="AZ75" i="4"/>
  <c r="AY75" i="4"/>
  <c r="AV75" i="4"/>
  <c r="AU75" i="4"/>
  <c r="BC74" i="4"/>
  <c r="AZ74" i="4"/>
  <c r="AY74" i="4"/>
  <c r="AV74" i="4"/>
  <c r="AU74" i="4"/>
  <c r="BB74" i="4"/>
  <c r="BA74" i="4"/>
  <c r="AX74" i="4"/>
  <c r="AW74" i="4"/>
  <c r="AT74" i="4"/>
  <c r="BC73" i="4"/>
  <c r="BB73" i="4"/>
  <c r="AY73" i="4"/>
  <c r="AX73" i="4"/>
  <c r="AU73" i="4"/>
  <c r="AT73" i="4"/>
  <c r="BA73" i="4"/>
  <c r="AZ73" i="4"/>
  <c r="AW73" i="4"/>
  <c r="AV73" i="4"/>
  <c r="BA72" i="4"/>
  <c r="AZ72" i="4"/>
  <c r="AW72" i="4"/>
  <c r="AV72" i="4"/>
  <c r="BC72" i="4"/>
  <c r="BB72" i="4"/>
  <c r="AY72" i="4"/>
  <c r="AX72" i="4"/>
  <c r="AU72" i="4"/>
  <c r="AT72" i="4"/>
  <c r="AZ71" i="4"/>
  <c r="AY71" i="4"/>
  <c r="AV71" i="4"/>
  <c r="AU71" i="4"/>
  <c r="BB71" i="4"/>
  <c r="BA71" i="4"/>
  <c r="AX71" i="4"/>
  <c r="AW71" i="4"/>
  <c r="AT71" i="4"/>
  <c r="BB70" i="4"/>
  <c r="BA70" i="4"/>
  <c r="AX70" i="4"/>
  <c r="AW70" i="4"/>
  <c r="AT70" i="4"/>
  <c r="AZ70" i="4"/>
  <c r="AY70" i="4"/>
  <c r="AV70" i="4"/>
  <c r="AU70" i="4"/>
  <c r="BA69" i="4"/>
  <c r="AZ69" i="4"/>
  <c r="AW69" i="4"/>
  <c r="AV69" i="4"/>
  <c r="BC69" i="4"/>
  <c r="BB69" i="4"/>
  <c r="AY69" i="4"/>
  <c r="AX69" i="4"/>
  <c r="AU69" i="4"/>
  <c r="AT69" i="4"/>
  <c r="BC68" i="4"/>
  <c r="BB68" i="4"/>
  <c r="AY68" i="4"/>
  <c r="AX68" i="4"/>
  <c r="AU68" i="4"/>
  <c r="AT68" i="4"/>
  <c r="BA68" i="4"/>
  <c r="AZ68" i="4"/>
  <c r="AW68" i="4"/>
  <c r="AV68" i="4"/>
  <c r="BB67" i="4"/>
  <c r="BA67" i="4"/>
  <c r="AX67" i="4"/>
  <c r="AW67" i="4"/>
  <c r="AT67" i="4"/>
  <c r="BC67" i="4"/>
  <c r="AZ67" i="4"/>
  <c r="AY67" i="4"/>
  <c r="AV67" i="4"/>
  <c r="AU67" i="4"/>
  <c r="BC66" i="4"/>
  <c r="AZ66" i="4"/>
  <c r="AY66" i="4"/>
  <c r="AV66" i="4"/>
  <c r="AU66" i="4"/>
  <c r="BB66" i="4"/>
  <c r="BA66" i="4"/>
  <c r="AX66" i="4"/>
  <c r="AW66" i="4"/>
  <c r="AT66" i="4"/>
  <c r="BC65" i="4"/>
  <c r="BB65" i="4"/>
  <c r="AY65" i="4"/>
  <c r="AX65" i="4"/>
  <c r="AU65" i="4"/>
  <c r="AT65" i="4"/>
  <c r="BA65" i="4"/>
  <c r="AZ65" i="4"/>
  <c r="AW65" i="4"/>
  <c r="AV65" i="4"/>
  <c r="BA64" i="4"/>
  <c r="AZ64" i="4"/>
  <c r="AW64" i="4"/>
  <c r="AV64" i="4"/>
  <c r="BC64" i="4"/>
  <c r="BB64" i="4"/>
  <c r="AY64" i="4"/>
  <c r="AX64" i="4"/>
  <c r="AU64" i="4"/>
  <c r="AT64" i="4"/>
  <c r="BC63" i="4"/>
  <c r="AZ63" i="4"/>
  <c r="AY63" i="4"/>
  <c r="AV63" i="4"/>
  <c r="AU63" i="4"/>
  <c r="BB63" i="4"/>
  <c r="BA63" i="4"/>
  <c r="AX63" i="4"/>
  <c r="AW63" i="4"/>
  <c r="AT63" i="4"/>
  <c r="BB62" i="4"/>
  <c r="BA62" i="4"/>
  <c r="AX62" i="4"/>
  <c r="AW62" i="4"/>
  <c r="AT62" i="4"/>
  <c r="BC62" i="4"/>
  <c r="AZ62" i="4"/>
  <c r="AY62" i="4"/>
  <c r="AV62" i="4"/>
  <c r="AU62" i="4"/>
  <c r="BA61" i="4"/>
  <c r="AZ61" i="4"/>
  <c r="AV61" i="4"/>
  <c r="BB61" i="4"/>
  <c r="AX61" i="4"/>
  <c r="AT61" i="4"/>
  <c r="AW60" i="4"/>
  <c r="BB60" i="4"/>
  <c r="AX60" i="4"/>
  <c r="AT60" i="4"/>
  <c r="BA60" i="4"/>
  <c r="AZ60" i="4"/>
  <c r="AV60" i="4"/>
  <c r="BA59" i="4"/>
  <c r="AW59" i="4"/>
  <c r="BC59" i="4"/>
  <c r="AZ59" i="4"/>
  <c r="AY59" i="4"/>
  <c r="AV59" i="4"/>
  <c r="AU59" i="4"/>
  <c r="BB58" i="4"/>
  <c r="AX58" i="4"/>
  <c r="BC58" i="4"/>
  <c r="AY58" i="4"/>
  <c r="AU58" i="4"/>
  <c r="BA58" i="4"/>
  <c r="AW58" i="4"/>
  <c r="AT58" i="4"/>
  <c r="BB57" i="4"/>
  <c r="AX57" i="4"/>
  <c r="AT57" i="4"/>
  <c r="BA57" i="4"/>
  <c r="AZ57" i="4"/>
  <c r="AV57" i="4"/>
  <c r="AW57" i="4"/>
  <c r="BC56" i="4"/>
  <c r="AY56" i="4"/>
  <c r="AU56" i="4"/>
  <c r="BB55" i="4"/>
  <c r="BA55" i="4"/>
  <c r="AX55" i="4"/>
  <c r="AW55" i="4"/>
  <c r="AT55" i="4"/>
  <c r="AZ54" i="4"/>
  <c r="AV54" i="4"/>
  <c r="BC54" i="4"/>
  <c r="AY54" i="4"/>
  <c r="AU54" i="4"/>
  <c r="AY53" i="4"/>
  <c r="AX53" i="4"/>
  <c r="BC53" i="4"/>
  <c r="BB53" i="4"/>
  <c r="AU53" i="4"/>
  <c r="AT53" i="4"/>
  <c r="BA52" i="4"/>
  <c r="AW52" i="4"/>
  <c r="BB52" i="4"/>
  <c r="AZ52" i="4"/>
  <c r="AX52" i="4"/>
  <c r="AT52" i="4"/>
  <c r="AV52" i="4"/>
  <c r="BC51" i="4"/>
  <c r="AW51" i="4"/>
  <c r="BA51" i="4"/>
  <c r="AY51" i="4"/>
  <c r="AZ51" i="4"/>
  <c r="AV51" i="4"/>
  <c r="AU51" i="4"/>
  <c r="BB50" i="4"/>
  <c r="AW50" i="4"/>
  <c r="BC50" i="4"/>
  <c r="BA50" i="4"/>
  <c r="AY50" i="4"/>
  <c r="AX50" i="4"/>
  <c r="AU50" i="4"/>
  <c r="AT50" i="4"/>
  <c r="AW49" i="4"/>
  <c r="BB49" i="4"/>
  <c r="BA49" i="4"/>
  <c r="AZ49" i="4"/>
  <c r="AX49" i="4"/>
  <c r="AT49" i="4"/>
  <c r="AV49" i="4"/>
  <c r="BC48" i="4"/>
  <c r="AZ48" i="4"/>
  <c r="AY48" i="4"/>
  <c r="AV48" i="4"/>
  <c r="AU48" i="4"/>
  <c r="BB48" i="4"/>
  <c r="BA48" i="4"/>
  <c r="AX48" i="4"/>
  <c r="AW48" i="4"/>
  <c r="AT48" i="4"/>
  <c r="BC47" i="4"/>
  <c r="BB47" i="4"/>
  <c r="AY47" i="4"/>
  <c r="AX47" i="4"/>
  <c r="AU47" i="4"/>
  <c r="AT47" i="4"/>
  <c r="BA47" i="4"/>
  <c r="AZ47" i="4"/>
  <c r="AW47" i="4"/>
  <c r="AV47" i="4"/>
  <c r="BA46" i="4"/>
  <c r="AZ46" i="4"/>
  <c r="AW46" i="4"/>
  <c r="AV46" i="4"/>
  <c r="BC46" i="4"/>
  <c r="BB46" i="4"/>
  <c r="AY46" i="4"/>
  <c r="AX46" i="4"/>
  <c r="AU46" i="4"/>
  <c r="AT46" i="4"/>
  <c r="BC45" i="4"/>
  <c r="AZ45" i="4"/>
  <c r="AY45" i="4"/>
  <c r="AV45" i="4"/>
  <c r="AU45" i="4"/>
  <c r="BB45" i="4"/>
  <c r="BA45" i="4"/>
  <c r="AX45" i="4"/>
  <c r="AW45" i="4"/>
  <c r="AT45" i="4"/>
  <c r="BB44" i="4"/>
  <c r="BA44" i="4"/>
  <c r="AX44" i="4"/>
  <c r="AW44" i="4"/>
  <c r="AT44" i="4"/>
  <c r="BC44" i="4"/>
  <c r="AZ44" i="4"/>
  <c r="AY44" i="4"/>
  <c r="AV44" i="4"/>
  <c r="AU44" i="4"/>
  <c r="BA43" i="4"/>
  <c r="AZ43" i="4"/>
  <c r="AW43" i="4"/>
  <c r="AV43" i="4"/>
  <c r="BC43" i="4"/>
  <c r="BB43" i="4"/>
  <c r="AY43" i="4"/>
  <c r="AX43" i="4"/>
  <c r="AU43" i="4"/>
  <c r="AT43" i="4"/>
  <c r="BC42" i="4"/>
  <c r="BB42" i="4"/>
  <c r="AY42" i="4"/>
  <c r="AX42" i="4"/>
  <c r="AU42" i="4"/>
  <c r="AT42" i="4"/>
  <c r="BA42" i="4"/>
  <c r="AZ42" i="4"/>
  <c r="AW42" i="4"/>
  <c r="AV42" i="4"/>
  <c r="BB41" i="4"/>
  <c r="BA41" i="4"/>
  <c r="AX41" i="4"/>
  <c r="AW41" i="4"/>
  <c r="AT41" i="4"/>
  <c r="BC41" i="4"/>
  <c r="AZ41" i="4"/>
  <c r="AY41" i="4"/>
  <c r="AV41" i="4"/>
  <c r="AU41" i="4"/>
  <c r="BC40" i="4"/>
  <c r="AZ40" i="4"/>
  <c r="AY40" i="4"/>
  <c r="AV40" i="4"/>
  <c r="AU40" i="4"/>
  <c r="BB40" i="4"/>
  <c r="BA40" i="4"/>
  <c r="AX40" i="4"/>
  <c r="AW40" i="4"/>
  <c r="AT40" i="4"/>
  <c r="BC39" i="4"/>
  <c r="BB39" i="4"/>
  <c r="AY39" i="4"/>
  <c r="AX39" i="4"/>
  <c r="AU39" i="4"/>
  <c r="AT39" i="4"/>
  <c r="BA39" i="4"/>
  <c r="AZ39" i="4"/>
  <c r="AW39" i="4"/>
  <c r="AV39" i="4"/>
  <c r="BA38" i="4"/>
  <c r="AZ38" i="4"/>
  <c r="AW38" i="4"/>
  <c r="AV38" i="4"/>
  <c r="BC38" i="4"/>
  <c r="BB38" i="4"/>
  <c r="AY38" i="4"/>
  <c r="AX38" i="4"/>
  <c r="AU38" i="4"/>
  <c r="AT38" i="4"/>
  <c r="BC37" i="4"/>
  <c r="AZ37" i="4"/>
  <c r="AY37" i="4"/>
  <c r="AV37" i="4"/>
  <c r="AU37" i="4"/>
  <c r="BB37" i="4"/>
  <c r="BA37" i="4"/>
  <c r="AX37" i="4"/>
  <c r="AW37" i="4"/>
  <c r="AT37" i="4"/>
  <c r="BB36" i="4"/>
  <c r="BA36" i="4"/>
  <c r="AX36" i="4"/>
  <c r="AW36" i="4"/>
  <c r="AT36" i="4"/>
  <c r="BC36" i="4"/>
  <c r="AZ36" i="4"/>
  <c r="AY36" i="4"/>
  <c r="AV36" i="4"/>
  <c r="AU36" i="4"/>
  <c r="BA35" i="4"/>
  <c r="AZ35" i="4"/>
  <c r="AW35" i="4"/>
  <c r="AV35" i="4"/>
  <c r="BC35" i="4"/>
  <c r="BB35" i="4"/>
  <c r="AY35" i="4"/>
  <c r="AX35" i="4"/>
  <c r="AU35" i="4"/>
  <c r="AT35" i="4"/>
  <c r="BC34" i="4"/>
  <c r="BB34" i="4"/>
  <c r="AY34" i="4"/>
  <c r="AX34" i="4"/>
  <c r="AU34" i="4"/>
  <c r="AT34" i="4"/>
  <c r="BA34" i="4"/>
  <c r="AZ34" i="4"/>
  <c r="AW34" i="4"/>
  <c r="AV34" i="4"/>
  <c r="BB33" i="4"/>
  <c r="BA33" i="4"/>
  <c r="AX33" i="4"/>
  <c r="AW33" i="4"/>
  <c r="AT33" i="4"/>
  <c r="BC33" i="4"/>
  <c r="AZ33" i="4"/>
  <c r="AY33" i="4"/>
  <c r="AV33" i="4"/>
  <c r="AU33" i="4"/>
  <c r="BC32" i="4"/>
  <c r="AZ32" i="4"/>
  <c r="AY32" i="4"/>
  <c r="AV32" i="4"/>
  <c r="AU32" i="4"/>
  <c r="BB32" i="4"/>
  <c r="BA32" i="4"/>
  <c r="AX32" i="4"/>
  <c r="AW32" i="4"/>
  <c r="AT32" i="4"/>
  <c r="BC31" i="4"/>
  <c r="BB31" i="4"/>
  <c r="AY31" i="4"/>
  <c r="AX31" i="4"/>
  <c r="AU31" i="4"/>
  <c r="AT31" i="4"/>
  <c r="BA31" i="4"/>
  <c r="AZ31" i="4"/>
  <c r="AW31" i="4"/>
  <c r="AV31" i="4"/>
  <c r="BA30" i="4"/>
  <c r="AZ30" i="4"/>
  <c r="AW30" i="4"/>
  <c r="AV30" i="4"/>
  <c r="BC30" i="4"/>
  <c r="BB30" i="4"/>
  <c r="AY30" i="4"/>
  <c r="AX30" i="4"/>
  <c r="AU30" i="4"/>
  <c r="AT30" i="4"/>
  <c r="BC29" i="4"/>
  <c r="AZ29" i="4"/>
  <c r="AY29" i="4"/>
  <c r="AV29" i="4"/>
  <c r="AU29" i="4"/>
  <c r="BB29" i="4"/>
  <c r="BA29" i="4"/>
  <c r="AX29" i="4"/>
  <c r="AW29" i="4"/>
  <c r="AT29" i="4"/>
  <c r="BB28" i="4"/>
  <c r="BA28" i="4"/>
  <c r="AX28" i="4"/>
  <c r="AW28" i="4"/>
  <c r="AT28" i="4"/>
  <c r="BC28" i="4"/>
  <c r="AZ28" i="4"/>
  <c r="AY28" i="4"/>
  <c r="AV28" i="4"/>
  <c r="AU28" i="4"/>
  <c r="BA27" i="4"/>
  <c r="AZ27" i="4"/>
  <c r="AW27" i="4"/>
  <c r="AV27" i="4"/>
  <c r="BC27" i="4"/>
  <c r="BB27" i="4"/>
  <c r="AY27" i="4"/>
  <c r="AX27" i="4"/>
  <c r="AU27" i="4"/>
  <c r="AT27" i="4"/>
  <c r="BC26" i="4"/>
  <c r="BB26" i="4"/>
  <c r="AY26" i="4"/>
  <c r="AX26" i="4"/>
  <c r="AU26" i="4"/>
  <c r="AT26" i="4"/>
  <c r="BA26" i="4"/>
  <c r="AZ26" i="4"/>
  <c r="AW26" i="4"/>
  <c r="AV26" i="4"/>
  <c r="BB25" i="4"/>
  <c r="BA25" i="4"/>
  <c r="AX25" i="4"/>
  <c r="AW25" i="4"/>
  <c r="AT25" i="4"/>
  <c r="BC25" i="4"/>
  <c r="AZ25" i="4"/>
  <c r="AY25" i="4"/>
  <c r="AV25" i="4"/>
  <c r="AU25" i="4"/>
  <c r="BC24" i="4"/>
  <c r="AZ24" i="4"/>
  <c r="AY24" i="4"/>
  <c r="AV24" i="4"/>
  <c r="AU24" i="4"/>
  <c r="BB24" i="4"/>
  <c r="BA24" i="4"/>
  <c r="AX24" i="4"/>
  <c r="AW24" i="4"/>
  <c r="AT24" i="4"/>
  <c r="BC23" i="4"/>
  <c r="BB23" i="4"/>
  <c r="AY23" i="4"/>
  <c r="AX23" i="4"/>
  <c r="AU23" i="4"/>
  <c r="AT23" i="4"/>
  <c r="BA23" i="4"/>
  <c r="AZ23" i="4"/>
  <c r="AW23" i="4"/>
  <c r="AV23" i="4"/>
  <c r="BA22" i="4"/>
  <c r="AZ22" i="4"/>
  <c r="AW22" i="4"/>
  <c r="AV22" i="4"/>
  <c r="BC22" i="4"/>
  <c r="BB22" i="4"/>
  <c r="AY22" i="4"/>
  <c r="AX22" i="4"/>
  <c r="AU22" i="4"/>
  <c r="AT22" i="4"/>
  <c r="BC21" i="4"/>
  <c r="AZ21" i="4"/>
  <c r="AY21" i="4"/>
  <c r="AV21" i="4"/>
  <c r="AU21" i="4"/>
  <c r="BB21" i="4"/>
  <c r="BA21" i="4"/>
  <c r="AX21" i="4"/>
  <c r="AW21" i="4"/>
  <c r="AT21" i="4"/>
  <c r="BB20" i="4"/>
  <c r="BA20" i="4"/>
  <c r="AX20" i="4"/>
  <c r="AW20" i="4"/>
  <c r="AT20" i="4"/>
  <c r="BC20" i="4"/>
  <c r="AZ20" i="4"/>
  <c r="AY20" i="4"/>
  <c r="AV20" i="4"/>
  <c r="AU20" i="4"/>
  <c r="BA19" i="4"/>
  <c r="AZ19" i="4"/>
  <c r="AW19" i="4"/>
  <c r="AV19" i="4"/>
  <c r="BC19" i="4"/>
  <c r="BB19" i="4"/>
  <c r="AY19" i="4"/>
  <c r="AX19" i="4"/>
  <c r="AU19" i="4"/>
  <c r="AT19" i="4"/>
  <c r="BC18" i="4"/>
  <c r="BB18" i="4"/>
  <c r="AY18" i="4"/>
  <c r="AX18" i="4"/>
  <c r="AU18" i="4"/>
  <c r="AT18" i="4"/>
  <c r="BA18" i="4"/>
  <c r="AZ18" i="4"/>
  <c r="AW18" i="4"/>
  <c r="AV18" i="4"/>
  <c r="BB17" i="4"/>
  <c r="BA17" i="4"/>
  <c r="AX17" i="4"/>
  <c r="AW17" i="4"/>
  <c r="AT17" i="4"/>
  <c r="BC17" i="4"/>
  <c r="AZ17" i="4"/>
  <c r="AY17" i="4"/>
  <c r="AV17" i="4"/>
  <c r="AU17" i="4"/>
  <c r="BC16" i="4"/>
  <c r="AZ16" i="4"/>
  <c r="AY16" i="4"/>
  <c r="AV16" i="4"/>
  <c r="AU16" i="4"/>
  <c r="BB16" i="4"/>
  <c r="BA16" i="4"/>
  <c r="AX16" i="4"/>
  <c r="AW16" i="4"/>
  <c r="AT16" i="4"/>
  <c r="BC15" i="4"/>
  <c r="BB15" i="4"/>
  <c r="AY15" i="4"/>
  <c r="AX15" i="4"/>
  <c r="AU15" i="4"/>
  <c r="AT15" i="4"/>
  <c r="BA15" i="4"/>
  <c r="AZ15" i="4"/>
  <c r="AW15" i="4"/>
  <c r="AV15" i="4"/>
  <c r="BA14" i="4"/>
  <c r="AZ14" i="4"/>
  <c r="AW14" i="4"/>
  <c r="AV14" i="4"/>
  <c r="BC14" i="4"/>
  <c r="BB14" i="4"/>
  <c r="AY14" i="4"/>
  <c r="AX14" i="4"/>
  <c r="AU14" i="4"/>
  <c r="AT14" i="4"/>
  <c r="BC13" i="4"/>
  <c r="AZ13" i="4"/>
  <c r="AY13" i="4"/>
  <c r="AV13" i="4"/>
  <c r="AU13" i="4"/>
  <c r="BB13" i="4"/>
  <c r="BA13" i="4"/>
  <c r="AX13" i="4"/>
  <c r="AW13" i="4"/>
  <c r="AT13" i="4"/>
  <c r="BB12" i="4"/>
  <c r="BA12" i="4"/>
  <c r="AX12" i="4"/>
  <c r="AW12" i="4"/>
  <c r="AT12" i="4"/>
  <c r="BC12" i="4"/>
  <c r="AZ12" i="4"/>
  <c r="AY12" i="4"/>
  <c r="AV12" i="4"/>
  <c r="AU12" i="4"/>
  <c r="BA11" i="4"/>
  <c r="AZ11" i="4"/>
  <c r="AW11" i="4"/>
  <c r="BC11" i="4"/>
  <c r="BB11" i="4"/>
  <c r="AY11" i="4"/>
  <c r="AX11" i="4"/>
  <c r="AT11" i="4"/>
  <c r="BC10" i="4"/>
  <c r="BB10" i="4"/>
  <c r="AY10" i="4"/>
  <c r="AX10" i="4"/>
  <c r="AU10" i="4"/>
  <c r="AT10" i="4"/>
  <c r="BA10" i="4"/>
  <c r="AZ10" i="4"/>
  <c r="AW10" i="4"/>
  <c r="AV10" i="4"/>
  <c r="BB9" i="4"/>
  <c r="BA9" i="4"/>
  <c r="AX9" i="4"/>
  <c r="AW9" i="4"/>
  <c r="AT9" i="4"/>
  <c r="BC9" i="4"/>
  <c r="AZ9" i="4"/>
  <c r="AY9" i="4"/>
  <c r="AV9" i="4"/>
  <c r="AU9" i="4"/>
  <c r="BC8" i="4"/>
  <c r="AZ8" i="4"/>
  <c r="AY8" i="4"/>
  <c r="AV8" i="4"/>
  <c r="AU8" i="4"/>
  <c r="BB8" i="4"/>
  <c r="BA8" i="4"/>
  <c r="AX8" i="4"/>
  <c r="AW8" i="4"/>
  <c r="AT8" i="4"/>
  <c r="BC229" i="4" l="1"/>
  <c r="BC228" i="4"/>
  <c r="AZ180" i="4"/>
  <c r="AZ181" i="4"/>
  <c r="BC153" i="4"/>
  <c r="O147" i="4"/>
  <c r="BC128" i="4"/>
  <c r="AC147" i="4"/>
  <c r="AV128" i="4"/>
  <c r="AV129" i="4"/>
  <c r="AW127" i="4"/>
  <c r="S146" i="4"/>
  <c r="AW126" i="4"/>
  <c r="BC116" i="4"/>
  <c r="BC114" i="4"/>
  <c r="AZ119" i="4"/>
  <c r="AZ118" i="4"/>
  <c r="BC115" i="4"/>
  <c r="BD115" i="4" s="1"/>
  <c r="BC117" i="4"/>
  <c r="AW86" i="4"/>
  <c r="AW87" i="4"/>
  <c r="BC87" i="4"/>
  <c r="BC86" i="4"/>
  <c r="BC71" i="4"/>
  <c r="BD71" i="4" s="1"/>
  <c r="BC70" i="4"/>
  <c r="AV11" i="4"/>
  <c r="BD143" i="4"/>
  <c r="BD105" i="4"/>
  <c r="BD17" i="4"/>
  <c r="BD19" i="4"/>
  <c r="BD25" i="4"/>
  <c r="BD27" i="4"/>
  <c r="BD33" i="4"/>
  <c r="BD13" i="4"/>
  <c r="BD15" i="4"/>
  <c r="BD21" i="4"/>
  <c r="BD23" i="4"/>
  <c r="BD29" i="4"/>
  <c r="BD31" i="4"/>
  <c r="BD37" i="4"/>
  <c r="BD39" i="4"/>
  <c r="BD45" i="4"/>
  <c r="BD47" i="4"/>
  <c r="BD9" i="4"/>
  <c r="BD35" i="4"/>
  <c r="BD41" i="4"/>
  <c r="BD43" i="4"/>
  <c r="AU49" i="4"/>
  <c r="AY49" i="4"/>
  <c r="BC49" i="4"/>
  <c r="AU52" i="4"/>
  <c r="AY52" i="4"/>
  <c r="BC52" i="4"/>
  <c r="AV53" i="4"/>
  <c r="AZ53" i="4"/>
  <c r="AT54" i="4"/>
  <c r="AX54" i="4"/>
  <c r="BB54" i="4"/>
  <c r="AT56" i="4"/>
  <c r="AX56" i="4"/>
  <c r="BB56" i="4"/>
  <c r="AV56" i="4"/>
  <c r="AZ56" i="4"/>
  <c r="BD63" i="4"/>
  <c r="BD65" i="4"/>
  <c r="BD73" i="4"/>
  <c r="BD79" i="4"/>
  <c r="BD81" i="4"/>
  <c r="BD89" i="4"/>
  <c r="BD95" i="4"/>
  <c r="BD97" i="4"/>
  <c r="I108" i="4"/>
  <c r="M108" i="4"/>
  <c r="Q108" i="4"/>
  <c r="AV50" i="4"/>
  <c r="AZ50" i="4"/>
  <c r="AW53" i="4"/>
  <c r="BA53" i="4"/>
  <c r="AW56" i="4"/>
  <c r="BA56" i="4"/>
  <c r="AV58" i="4"/>
  <c r="AZ58" i="4"/>
  <c r="F109" i="4"/>
  <c r="J109" i="4"/>
  <c r="N109" i="4"/>
  <c r="R109" i="4"/>
  <c r="V109" i="4"/>
  <c r="AD109" i="4"/>
  <c r="AH109" i="4"/>
  <c r="AU55" i="4"/>
  <c r="AY55" i="4"/>
  <c r="BC55" i="4"/>
  <c r="AU57" i="4"/>
  <c r="AY57" i="4"/>
  <c r="BC57" i="4"/>
  <c r="AT59" i="4"/>
  <c r="BD59" i="4" s="1"/>
  <c r="AX59" i="4"/>
  <c r="BB59" i="4"/>
  <c r="AU60" i="4"/>
  <c r="AY60" i="4"/>
  <c r="BC60" i="4"/>
  <c r="AU61" i="4"/>
  <c r="AY61" i="4"/>
  <c r="BC61" i="4"/>
  <c r="AW61" i="4"/>
  <c r="BD67" i="4"/>
  <c r="BD69" i="4"/>
  <c r="BD75" i="4"/>
  <c r="BD77" i="4"/>
  <c r="BD83" i="4"/>
  <c r="BD85" i="4"/>
  <c r="BD91" i="4"/>
  <c r="BD93" i="4"/>
  <c r="BD99" i="4"/>
  <c r="BD101" i="4"/>
  <c r="AT51" i="4"/>
  <c r="AX51" i="4"/>
  <c r="BB51" i="4"/>
  <c r="AW54" i="4"/>
  <c r="BA54" i="4"/>
  <c r="AV55" i="4"/>
  <c r="AZ55" i="4"/>
  <c r="H108" i="4"/>
  <c r="L108" i="4"/>
  <c r="P108" i="4"/>
  <c r="T108" i="4"/>
  <c r="X108" i="4"/>
  <c r="AF108" i="4"/>
  <c r="AJ108" i="4"/>
  <c r="AN108" i="4"/>
  <c r="AR108" i="4"/>
  <c r="AT102" i="4"/>
  <c r="AX102" i="4"/>
  <c r="BB102" i="4"/>
  <c r="K109" i="4"/>
  <c r="O109" i="4"/>
  <c r="S109" i="4"/>
  <c r="W109" i="4"/>
  <c r="AE109" i="4"/>
  <c r="AI109" i="4"/>
  <c r="AM109" i="4"/>
  <c r="AW107" i="4"/>
  <c r="AQ109" i="4"/>
  <c r="BA107" i="4"/>
  <c r="AL109" i="4"/>
  <c r="BD113" i="4"/>
  <c r="BD119" i="4"/>
  <c r="BD121" i="4"/>
  <c r="BD135" i="4"/>
  <c r="BD137" i="4"/>
  <c r="AU103" i="4"/>
  <c r="AY103" i="4"/>
  <c r="BC103" i="4"/>
  <c r="AX103" i="4"/>
  <c r="U108" i="4"/>
  <c r="Y108" i="4"/>
  <c r="AC108" i="4"/>
  <c r="AG108" i="4"/>
  <c r="AK108" i="4"/>
  <c r="AU106" i="4"/>
  <c r="AO108" i="4"/>
  <c r="AY106" i="4"/>
  <c r="AS108" i="4"/>
  <c r="BC106" i="4"/>
  <c r="BA106" i="4"/>
  <c r="H109" i="4"/>
  <c r="L109" i="4"/>
  <c r="P109" i="4"/>
  <c r="T109" i="4"/>
  <c r="X109" i="4"/>
  <c r="AB109" i="4"/>
  <c r="AF109" i="4"/>
  <c r="AT107" i="4"/>
  <c r="BD107" i="4" s="1"/>
  <c r="AJ109" i="4"/>
  <c r="AX107" i="4"/>
  <c r="AN109" i="4"/>
  <c r="BB107" i="4"/>
  <c r="AR109" i="4"/>
  <c r="AB108" i="4"/>
  <c r="Z109" i="4"/>
  <c r="AP109" i="4"/>
  <c r="AZ102" i="4"/>
  <c r="F108" i="4"/>
  <c r="J108" i="4"/>
  <c r="N108" i="4"/>
  <c r="R108" i="4"/>
  <c r="V108" i="4"/>
  <c r="Z108" i="4"/>
  <c r="AD108" i="4"/>
  <c r="AH108" i="4"/>
  <c r="AV106" i="4"/>
  <c r="AL108" i="4"/>
  <c r="AZ106" i="4"/>
  <c r="AP108" i="4"/>
  <c r="AT106" i="4"/>
  <c r="BB106" i="4"/>
  <c r="I109" i="4"/>
  <c r="M109" i="4"/>
  <c r="Q109" i="4"/>
  <c r="U109" i="4"/>
  <c r="Y109" i="4"/>
  <c r="AC109" i="4"/>
  <c r="AG109" i="4"/>
  <c r="AO109" i="4"/>
  <c r="AS109" i="4"/>
  <c r="AA146" i="4"/>
  <c r="AU110" i="4"/>
  <c r="AE146" i="4"/>
  <c r="AY110" i="4"/>
  <c r="AI146" i="4"/>
  <c r="BC110" i="4"/>
  <c r="BD117" i="4"/>
  <c r="BD123" i="4"/>
  <c r="BD125" i="4"/>
  <c r="BD131" i="4"/>
  <c r="BD133" i="4"/>
  <c r="K108" i="4"/>
  <c r="O108" i="4"/>
  <c r="S108" i="4"/>
  <c r="W108" i="4"/>
  <c r="AA108" i="4"/>
  <c r="AE108" i="4"/>
  <c r="AI108" i="4"/>
  <c r="AM108" i="4"/>
  <c r="AQ108" i="4"/>
  <c r="AW106" i="4"/>
  <c r="AW110" i="4"/>
  <c r="BA110" i="4"/>
  <c r="AU111" i="4"/>
  <c r="AY111" i="4"/>
  <c r="BC111" i="4"/>
  <c r="AB146" i="4"/>
  <c r="AJ146" i="4"/>
  <c r="AR146" i="4"/>
  <c r="Z147" i="4"/>
  <c r="AH147" i="4"/>
  <c r="AP147" i="4"/>
  <c r="AW149" i="4"/>
  <c r="BA149" i="4"/>
  <c r="AU149" i="4"/>
  <c r="AY149" i="4"/>
  <c r="BC149" i="4"/>
  <c r="F146" i="4"/>
  <c r="J146" i="4"/>
  <c r="N146" i="4"/>
  <c r="R146" i="4"/>
  <c r="V146" i="4"/>
  <c r="Z146" i="4"/>
  <c r="AD146" i="4"/>
  <c r="AH146" i="4"/>
  <c r="AL146" i="4"/>
  <c r="AP146" i="4"/>
  <c r="AX110" i="4"/>
  <c r="AX146" i="4" s="1"/>
  <c r="H147" i="4"/>
  <c r="L147" i="4"/>
  <c r="P147" i="4"/>
  <c r="T147" i="4"/>
  <c r="X147" i="4"/>
  <c r="AB147" i="4"/>
  <c r="AF147" i="4"/>
  <c r="AJ147" i="4"/>
  <c r="AN147" i="4"/>
  <c r="AR147" i="4"/>
  <c r="AV111" i="4"/>
  <c r="AT138" i="4"/>
  <c r="AT146" i="4" s="1"/>
  <c r="AX138" i="4"/>
  <c r="BB138" i="4"/>
  <c r="BB146" i="4" s="1"/>
  <c r="AU141" i="4"/>
  <c r="AY141" i="4"/>
  <c r="BC141" i="4"/>
  <c r="AW145" i="4"/>
  <c r="BA145" i="4"/>
  <c r="AW148" i="4"/>
  <c r="BA148" i="4"/>
  <c r="AX149" i="4"/>
  <c r="BB149" i="4"/>
  <c r="AV149" i="4"/>
  <c r="AZ149" i="4"/>
  <c r="BD151" i="4"/>
  <c r="BD157" i="4"/>
  <c r="BD159" i="4"/>
  <c r="BD165" i="4"/>
  <c r="BD167" i="4"/>
  <c r="BD173" i="4"/>
  <c r="AW111" i="4"/>
  <c r="BA111" i="4"/>
  <c r="AV139" i="4"/>
  <c r="AZ139" i="4"/>
  <c r="AZ147" i="4" s="1"/>
  <c r="AU144" i="4"/>
  <c r="AY144" i="4"/>
  <c r="BC144" i="4"/>
  <c r="AT145" i="4"/>
  <c r="AT147" i="4" s="1"/>
  <c r="AX145" i="4"/>
  <c r="AX147" i="4" s="1"/>
  <c r="BB145" i="4"/>
  <c r="BB147" i="4" s="1"/>
  <c r="AF146" i="4"/>
  <c r="AD147" i="4"/>
  <c r="AT148" i="4"/>
  <c r="AX148" i="4"/>
  <c r="BB148" i="4"/>
  <c r="AW140" i="4"/>
  <c r="BA140" i="4"/>
  <c r="AV144" i="4"/>
  <c r="AZ144" i="4"/>
  <c r="BD153" i="4"/>
  <c r="BD155" i="4"/>
  <c r="BD161" i="4"/>
  <c r="BD163" i="4"/>
  <c r="BD169" i="4"/>
  <c r="BD171" i="4"/>
  <c r="AV174" i="4"/>
  <c r="AZ174" i="4"/>
  <c r="AW177" i="4"/>
  <c r="BA177" i="4"/>
  <c r="AT178" i="4"/>
  <c r="AX178" i="4"/>
  <c r="BB178" i="4"/>
  <c r="AT179" i="4"/>
  <c r="BD179" i="4" s="1"/>
  <c r="AX179" i="4"/>
  <c r="BB179" i="4"/>
  <c r="AV179" i="4"/>
  <c r="AX173" i="4"/>
  <c r="BB173" i="4"/>
  <c r="AT176" i="4"/>
  <c r="AX176" i="4"/>
  <c r="BB176" i="4"/>
  <c r="BD183" i="4"/>
  <c r="BD185" i="4"/>
  <c r="BD191" i="4"/>
  <c r="BD193" i="4"/>
  <c r="BD199" i="4"/>
  <c r="BD201" i="4"/>
  <c r="AW175" i="4"/>
  <c r="BA175" i="4"/>
  <c r="AU176" i="4"/>
  <c r="AY176" i="4"/>
  <c r="BC176" i="4"/>
  <c r="AU174" i="4"/>
  <c r="AY174" i="4"/>
  <c r="BC174" i="4"/>
  <c r="AT175" i="4"/>
  <c r="BD175" i="4" s="1"/>
  <c r="AX175" i="4"/>
  <c r="BB175" i="4"/>
  <c r="AT177" i="4"/>
  <c r="AX177" i="4"/>
  <c r="BB177" i="4"/>
  <c r="AV177" i="4"/>
  <c r="AZ177" i="4"/>
  <c r="BD177" i="4" s="1"/>
  <c r="BD181" i="4"/>
  <c r="BD187" i="4"/>
  <c r="BD189" i="4"/>
  <c r="BD195" i="4"/>
  <c r="BD197" i="4"/>
  <c r="BD203" i="4"/>
  <c r="AT205" i="4"/>
  <c r="AX205" i="4"/>
  <c r="BB205" i="4"/>
  <c r="AU206" i="4"/>
  <c r="AY206" i="4"/>
  <c r="BC206" i="4"/>
  <c r="AT207" i="4"/>
  <c r="BD207" i="4" s="1"/>
  <c r="AX207" i="4"/>
  <c r="BB207" i="4"/>
  <c r="AT209" i="4"/>
  <c r="BD209" i="4" s="1"/>
  <c r="AX209" i="4"/>
  <c r="BB209" i="4"/>
  <c r="BD215" i="4"/>
  <c r="BD217" i="4"/>
  <c r="F226" i="4"/>
  <c r="BC205" i="4"/>
  <c r="AV206" i="4"/>
  <c r="AZ206" i="4"/>
  <c r="AW209" i="4"/>
  <c r="BA209" i="4"/>
  <c r="AV204" i="4"/>
  <c r="AZ204" i="4"/>
  <c r="AT208" i="4"/>
  <c r="AX208" i="4"/>
  <c r="BB208" i="4"/>
  <c r="BD211" i="4"/>
  <c r="BD213" i="4"/>
  <c r="AW207" i="4"/>
  <c r="BA207" i="4"/>
  <c r="AU208" i="4"/>
  <c r="AY208" i="4"/>
  <c r="BC208" i="4"/>
  <c r="AU218" i="4"/>
  <c r="AY218" i="4"/>
  <c r="BC218" i="4"/>
  <c r="AT220" i="4"/>
  <c r="AX220" i="4"/>
  <c r="BB220" i="4"/>
  <c r="G233" i="4"/>
  <c r="K226" i="4"/>
  <c r="K233" i="4" s="1"/>
  <c r="O226" i="4"/>
  <c r="S226" i="4"/>
  <c r="S233" i="4" s="1"/>
  <c r="W226" i="4"/>
  <c r="W233" i="4" s="1"/>
  <c r="G227" i="4"/>
  <c r="K227" i="4"/>
  <c r="O227" i="4"/>
  <c r="S227" i="4"/>
  <c r="W227" i="4"/>
  <c r="W232" i="4" s="1"/>
  <c r="AA227" i="4"/>
  <c r="AE227" i="4"/>
  <c r="AE232" i="4" s="1"/>
  <c r="AI227" i="4"/>
  <c r="AM227" i="4"/>
  <c r="AQ227" i="4"/>
  <c r="F233" i="4"/>
  <c r="F232" i="4"/>
  <c r="AW219" i="4"/>
  <c r="BA219" i="4"/>
  <c r="AU220" i="4"/>
  <c r="AY220" i="4"/>
  <c r="BC220" i="4"/>
  <c r="AW222" i="4"/>
  <c r="AW226" i="4" s="1"/>
  <c r="BA222" i="4"/>
  <c r="BA226" i="4" s="1"/>
  <c r="H226" i="4"/>
  <c r="L226" i="4"/>
  <c r="L233" i="4" s="1"/>
  <c r="P226" i="4"/>
  <c r="T226" i="4"/>
  <c r="X226" i="4"/>
  <c r="AB226" i="4"/>
  <c r="AB233" i="4" s="1"/>
  <c r="AF226" i="4"/>
  <c r="AJ226" i="4"/>
  <c r="AN226" i="4"/>
  <c r="AR226" i="4"/>
  <c r="AR233" i="4" s="1"/>
  <c r="H227" i="4"/>
  <c r="L227" i="4"/>
  <c r="L232" i="4" s="1"/>
  <c r="P227" i="4"/>
  <c r="T227" i="4"/>
  <c r="X227" i="4"/>
  <c r="AJ227" i="4"/>
  <c r="AJ232" i="4" s="1"/>
  <c r="AN227" i="4"/>
  <c r="AN232" i="4" s="1"/>
  <c r="AR227" i="4"/>
  <c r="K232" i="4"/>
  <c r="S232" i="4"/>
  <c r="AI232" i="4"/>
  <c r="AQ232" i="4"/>
  <c r="AT219" i="4"/>
  <c r="BD219" i="4" s="1"/>
  <c r="AX219" i="4"/>
  <c r="BB219" i="4"/>
  <c r="AV221" i="4"/>
  <c r="AZ221" i="4"/>
  <c r="BD221" i="4" s="1"/>
  <c r="AV222" i="4"/>
  <c r="AZ222" i="4"/>
  <c r="AT222" i="4"/>
  <c r="AX222" i="4"/>
  <c r="BB222" i="4"/>
  <c r="AW223" i="4"/>
  <c r="BA223" i="4"/>
  <c r="I227" i="4"/>
  <c r="M227" i="4"/>
  <c r="Q227" i="4"/>
  <c r="U227" i="4"/>
  <c r="U232" i="4" s="1"/>
  <c r="Y227" i="4"/>
  <c r="AK227" i="4"/>
  <c r="AO227" i="4"/>
  <c r="AS227" i="4"/>
  <c r="H233" i="4"/>
  <c r="P233" i="4"/>
  <c r="T233" i="4"/>
  <c r="X233" i="4"/>
  <c r="AF233" i="4"/>
  <c r="AJ233" i="4"/>
  <c r="AN233" i="4"/>
  <c r="P232" i="4"/>
  <c r="X232" i="4"/>
  <c r="AR232" i="4"/>
  <c r="AW221" i="4"/>
  <c r="BA221" i="4"/>
  <c r="I226" i="4"/>
  <c r="I233" i="4" s="1"/>
  <c r="M226" i="4"/>
  <c r="Q226" i="4"/>
  <c r="U226" i="4"/>
  <c r="U233" i="4" s="1"/>
  <c r="Y226" i="4"/>
  <c r="Y233" i="4" s="1"/>
  <c r="AC226" i="4"/>
  <c r="AG226" i="4"/>
  <c r="AG233" i="4" s="1"/>
  <c r="AK226" i="4"/>
  <c r="AO226" i="4"/>
  <c r="AO233" i="4" s="1"/>
  <c r="AS226" i="4"/>
  <c r="AS233" i="4" s="1"/>
  <c r="J227" i="4"/>
  <c r="J232" i="4" s="1"/>
  <c r="N227" i="4"/>
  <c r="N232" i="4" s="1"/>
  <c r="R227" i="4"/>
  <c r="R232" i="4" s="1"/>
  <c r="V227" i="4"/>
  <c r="V232" i="4" s="1"/>
  <c r="AL227" i="4"/>
  <c r="AP227" i="4"/>
  <c r="AP232" i="4" s="1"/>
  <c r="J226" i="4"/>
  <c r="J233" i="4" s="1"/>
  <c r="N226" i="4"/>
  <c r="N233" i="4" s="1"/>
  <c r="R226" i="4"/>
  <c r="R233" i="4" s="1"/>
  <c r="V226" i="4"/>
  <c r="Z226" i="4"/>
  <c r="Z233" i="4" s="1"/>
  <c r="AD226" i="4"/>
  <c r="AD233" i="4" s="1"/>
  <c r="AH226" i="4"/>
  <c r="AH233" i="4" s="1"/>
  <c r="AL226" i="4"/>
  <c r="AL233" i="4" s="1"/>
  <c r="AP226" i="4"/>
  <c r="AP233" i="4" s="1"/>
  <c r="BD229" i="4"/>
  <c r="AC233" i="4"/>
  <c r="Y232" i="4"/>
  <c r="AO232" i="4"/>
  <c r="AV224" i="4"/>
  <c r="AV226" i="4" s="1"/>
  <c r="AZ224" i="4"/>
  <c r="AT225" i="4"/>
  <c r="AX225" i="4"/>
  <c r="AX227" i="4" s="1"/>
  <c r="BB225" i="4"/>
  <c r="BB227" i="4" s="1"/>
  <c r="AA226" i="4"/>
  <c r="AE226" i="4"/>
  <c r="AE233" i="4" s="1"/>
  <c r="AI226" i="4"/>
  <c r="AI233" i="4" s="1"/>
  <c r="AM226" i="4"/>
  <c r="AQ226" i="4"/>
  <c r="AQ233" i="4" s="1"/>
  <c r="AB227" i="4"/>
  <c r="AF227" i="4"/>
  <c r="AF232" i="4" s="1"/>
  <c r="AV230" i="4"/>
  <c r="AZ230" i="4"/>
  <c r="AW231" i="4"/>
  <c r="BA231" i="4"/>
  <c r="AV223" i="4"/>
  <c r="AV227" i="4" s="1"/>
  <c r="AZ223" i="4"/>
  <c r="AZ227" i="4" s="1"/>
  <c r="AU225" i="4"/>
  <c r="AU227" i="4" s="1"/>
  <c r="AY225" i="4"/>
  <c r="AY227" i="4" s="1"/>
  <c r="BC225" i="4"/>
  <c r="AC227" i="4"/>
  <c r="AC232" i="4" s="1"/>
  <c r="AG227" i="4"/>
  <c r="AG232" i="4" s="1"/>
  <c r="AT231" i="4"/>
  <c r="AX231" i="4"/>
  <c r="BB231" i="4"/>
  <c r="AT224" i="4"/>
  <c r="AT226" i="4" s="1"/>
  <c r="AX224" i="4"/>
  <c r="AX226" i="4" s="1"/>
  <c r="BB224" i="4"/>
  <c r="BB226" i="4" s="1"/>
  <c r="Z227" i="4"/>
  <c r="Z232" i="4" s="1"/>
  <c r="AD227" i="4"/>
  <c r="AD232" i="4" s="1"/>
  <c r="AH227" i="4"/>
  <c r="AH232" i="4" s="1"/>
  <c r="AT230" i="4"/>
  <c r="AX230" i="4"/>
  <c r="BB230" i="4"/>
  <c r="AU231" i="4"/>
  <c r="AY231" i="4"/>
  <c r="BC231" i="4"/>
  <c r="M232" i="4" l="1"/>
  <c r="H232" i="4"/>
  <c r="BD49" i="4"/>
  <c r="AK233" i="4"/>
  <c r="AA233" i="4"/>
  <c r="Q233" i="4"/>
  <c r="AU226" i="4"/>
  <c r="AZ226" i="4"/>
  <c r="AM233" i="4"/>
  <c r="AS232" i="4"/>
  <c r="I232" i="4"/>
  <c r="AL232" i="4"/>
  <c r="AM232" i="4"/>
  <c r="V233" i="4"/>
  <c r="AV146" i="4"/>
  <c r="AW147" i="4"/>
  <c r="AV147" i="4"/>
  <c r="T232" i="4"/>
  <c r="AY108" i="4"/>
  <c r="AZ109" i="4"/>
  <c r="AZ232" i="4" s="1"/>
  <c r="AZ146" i="4"/>
  <c r="O232" i="4"/>
  <c r="O235" i="4" s="1"/>
  <c r="O233" i="4"/>
  <c r="AB232" i="4"/>
  <c r="M233" i="4"/>
  <c r="BA227" i="4"/>
  <c r="BC226" i="4"/>
  <c r="AW108" i="4"/>
  <c r="BD57" i="4"/>
  <c r="AV108" i="4"/>
  <c r="AX108" i="4"/>
  <c r="BC108" i="4"/>
  <c r="AY109" i="4"/>
  <c r="AW227" i="4"/>
  <c r="AY226" i="4"/>
  <c r="BD205" i="4"/>
  <c r="BA147" i="4"/>
  <c r="AX109" i="4"/>
  <c r="AX232" i="4" s="1"/>
  <c r="BB109" i="4"/>
  <c r="BB232" i="4" s="1"/>
  <c r="BA109" i="4"/>
  <c r="AW109" i="4"/>
  <c r="AT108" i="4"/>
  <c r="AU108" i="4"/>
  <c r="BA108" i="4"/>
  <c r="AT109" i="4"/>
  <c r="AZ108" i="4"/>
  <c r="AZ233" i="4" s="1"/>
  <c r="BB108" i="4"/>
  <c r="BB233" i="4" s="1"/>
  <c r="AV109" i="4"/>
  <c r="AV232" i="4" s="1"/>
  <c r="AT227" i="4"/>
  <c r="AT232" i="4" s="1"/>
  <c r="BA146" i="4"/>
  <c r="BD53" i="4"/>
  <c r="BD223" i="4"/>
  <c r="BD141" i="4"/>
  <c r="BC147" i="4"/>
  <c r="BD111" i="4"/>
  <c r="AW146" i="4"/>
  <c r="AY146" i="4"/>
  <c r="AY233" i="4" s="1"/>
  <c r="BD61" i="4"/>
  <c r="BD55" i="4"/>
  <c r="BD51" i="4"/>
  <c r="BD231" i="4"/>
  <c r="BD230" i="4"/>
  <c r="BD233" i="4" s="1"/>
  <c r="BD149" i="4"/>
  <c r="AY147" i="4"/>
  <c r="AY232" i="4" s="1"/>
  <c r="BD145" i="4"/>
  <c r="BD139" i="4"/>
  <c r="BC109" i="4"/>
  <c r="AX233" i="4"/>
  <c r="AT233" i="4"/>
  <c r="BC227" i="4"/>
  <c r="BD225" i="4"/>
  <c r="BC146" i="4"/>
  <c r="AU146" i="4"/>
  <c r="BD103" i="4"/>
  <c r="AV233" i="4" l="1"/>
  <c r="BA232" i="4"/>
  <c r="AU233" i="4"/>
  <c r="AW233" i="4"/>
  <c r="BC233" i="4"/>
  <c r="BC232" i="4"/>
  <c r="AW232" i="4"/>
  <c r="BA233" i="4"/>
  <c r="BD227" i="4"/>
  <c r="AB227" i="1" l="1"/>
  <c r="AB226" i="1"/>
  <c r="Q227" i="1"/>
  <c r="Q226" i="1"/>
  <c r="F226" i="1"/>
  <c r="F227" i="1"/>
  <c r="P233" i="1" l="1"/>
  <c r="AA233" i="1"/>
  <c r="AL233" i="1"/>
  <c r="AV147" i="1" l="1"/>
  <c r="AU147" i="1"/>
  <c r="AT147" i="1"/>
  <c r="AR147" i="1"/>
  <c r="AQ147" i="1"/>
  <c r="AP147" i="1"/>
  <c r="AO147" i="1"/>
  <c r="AM147" i="1"/>
  <c r="AV146" i="1"/>
  <c r="AU146" i="1"/>
  <c r="AT146" i="1"/>
  <c r="AS146" i="1"/>
  <c r="AR146" i="1"/>
  <c r="AQ146" i="1"/>
  <c r="AP146" i="1"/>
  <c r="AO146" i="1"/>
  <c r="AN146" i="1"/>
  <c r="AM146" i="1"/>
  <c r="AJ147" i="1"/>
  <c r="AI147" i="1"/>
  <c r="AH147" i="1"/>
  <c r="AG147" i="1"/>
  <c r="AF147" i="1"/>
  <c r="AD147" i="1"/>
  <c r="AB147" i="1"/>
  <c r="AK146" i="1"/>
  <c r="AJ146" i="1"/>
  <c r="AI146" i="1"/>
  <c r="AH146" i="1"/>
  <c r="AG146" i="1"/>
  <c r="AF146" i="1"/>
  <c r="AE146" i="1"/>
  <c r="AD146" i="1"/>
  <c r="AC146" i="1"/>
  <c r="AB146" i="1"/>
  <c r="Z147" i="1"/>
  <c r="Y147" i="1"/>
  <c r="X147" i="1"/>
  <c r="W147" i="1"/>
  <c r="V147" i="1"/>
  <c r="U147" i="1"/>
  <c r="T147" i="1"/>
  <c r="S147" i="1"/>
  <c r="Q147" i="1"/>
  <c r="Z146" i="1"/>
  <c r="Y146" i="1"/>
  <c r="X146" i="1"/>
  <c r="W146" i="1"/>
  <c r="V146" i="1"/>
  <c r="U146" i="1"/>
  <c r="T146" i="1"/>
  <c r="S146" i="1"/>
  <c r="R146" i="1"/>
  <c r="Q146" i="1"/>
  <c r="N147" i="1"/>
  <c r="M147" i="1"/>
  <c r="K147" i="1"/>
  <c r="J147" i="1"/>
  <c r="I147" i="1"/>
  <c r="H147" i="1"/>
  <c r="F147" i="1"/>
  <c r="O146" i="1"/>
  <c r="N146" i="1"/>
  <c r="M146" i="1"/>
  <c r="L146" i="1"/>
  <c r="K146" i="1"/>
  <c r="J146" i="1"/>
  <c r="I146" i="1"/>
  <c r="H146" i="1"/>
  <c r="G146" i="1"/>
  <c r="F146" i="1"/>
  <c r="AW231" i="1"/>
  <c r="BD226" i="2" l="1"/>
  <c r="BG226" i="1"/>
  <c r="H226" i="1"/>
  <c r="J226" i="1"/>
  <c r="K226" i="1"/>
  <c r="L226" i="1"/>
  <c r="M226" i="1"/>
  <c r="N226" i="1"/>
  <c r="O226" i="1"/>
  <c r="R226" i="1"/>
  <c r="S226" i="1"/>
  <c r="U226" i="1"/>
  <c r="V226" i="1"/>
  <c r="W226" i="1"/>
  <c r="X226" i="1"/>
  <c r="Y226" i="1"/>
  <c r="Z226" i="1"/>
  <c r="AC226" i="1"/>
  <c r="AD226" i="1"/>
  <c r="AF226" i="1"/>
  <c r="AG226" i="1"/>
  <c r="AH226" i="1"/>
  <c r="AI226" i="1"/>
  <c r="AJ226" i="1"/>
  <c r="AK226" i="1"/>
  <c r="AM226" i="1"/>
  <c r="AN226" i="1"/>
  <c r="AO226" i="1"/>
  <c r="AQ226" i="1"/>
  <c r="AR226" i="1"/>
  <c r="AS226" i="1"/>
  <c r="AT226" i="1"/>
  <c r="AU226" i="1"/>
  <c r="AV226" i="1"/>
  <c r="H227" i="1"/>
  <c r="J227" i="1"/>
  <c r="K227" i="1"/>
  <c r="L227" i="1"/>
  <c r="M227" i="1"/>
  <c r="N227" i="1"/>
  <c r="O227" i="1"/>
  <c r="S227" i="1"/>
  <c r="U227" i="1"/>
  <c r="V227" i="1"/>
  <c r="W227" i="1"/>
  <c r="X227" i="1"/>
  <c r="Y227" i="1"/>
  <c r="Z227" i="1"/>
  <c r="AD227" i="1"/>
  <c r="AF227" i="1"/>
  <c r="AG227" i="1"/>
  <c r="AH227" i="1"/>
  <c r="AI227" i="1"/>
  <c r="AJ227" i="1"/>
  <c r="AK227" i="1"/>
  <c r="AM227" i="1"/>
  <c r="AO227" i="1"/>
  <c r="AQ227" i="1"/>
  <c r="AR227" i="1"/>
  <c r="AS227" i="1"/>
  <c r="AT227" i="1"/>
  <c r="AU227" i="1"/>
  <c r="AV227" i="1"/>
  <c r="G226" i="1"/>
  <c r="BA231" i="2" l="1"/>
  <c r="AV229" i="2"/>
  <c r="BB225" i="2"/>
  <c r="AX225" i="2"/>
  <c r="BC223" i="2"/>
  <c r="AY223" i="2"/>
  <c r="AZ221" i="2"/>
  <c r="AV221" i="2"/>
  <c r="BA216" i="2"/>
  <c r="AV216" i="2"/>
  <c r="BB215" i="2"/>
  <c r="AX215" i="2"/>
  <c r="BC213" i="2"/>
  <c r="AY213" i="2"/>
  <c r="AZ211" i="2"/>
  <c r="AV211" i="2"/>
  <c r="BB209" i="2"/>
  <c r="AX209" i="2"/>
  <c r="BC207" i="2"/>
  <c r="AY207" i="2"/>
  <c r="AZ205" i="2"/>
  <c r="AV205" i="2"/>
  <c r="BA203" i="2"/>
  <c r="AW203" i="2"/>
  <c r="BB201" i="2"/>
  <c r="AX201" i="2"/>
  <c r="BC199" i="2"/>
  <c r="AY199" i="2"/>
  <c r="AY197" i="2"/>
  <c r="AV197" i="2"/>
  <c r="P227" i="2"/>
  <c r="BB195" i="2"/>
  <c r="BC193" i="2"/>
  <c r="AY193" i="2"/>
  <c r="AZ191" i="2"/>
  <c r="AV191" i="2"/>
  <c r="BA189" i="2"/>
  <c r="AW189" i="2"/>
  <c r="BB189" i="2"/>
  <c r="AX189" i="2"/>
  <c r="BB187" i="2"/>
  <c r="AX187" i="2"/>
  <c r="BC187" i="2"/>
  <c r="AY187" i="2"/>
  <c r="AZ185" i="2"/>
  <c r="AV185" i="2"/>
  <c r="BA185" i="2"/>
  <c r="AW185" i="2"/>
  <c r="BA183" i="2"/>
  <c r="AW183" i="2"/>
  <c r="BB183" i="2"/>
  <c r="AX183" i="2"/>
  <c r="BC181" i="2"/>
  <c r="AY181" i="2"/>
  <c r="BB181" i="2"/>
  <c r="AX181" i="2"/>
  <c r="AV180" i="2"/>
  <c r="AX179" i="2"/>
  <c r="BC179" i="2"/>
  <c r="AY179" i="2"/>
  <c r="AZ179" i="2"/>
  <c r="AV179" i="2"/>
  <c r="AZ177" i="2"/>
  <c r="AV177" i="2"/>
  <c r="BA177" i="2"/>
  <c r="AW177" i="2"/>
  <c r="AX177" i="2"/>
  <c r="BA175" i="2"/>
  <c r="AW175" i="2"/>
  <c r="BB175" i="2"/>
  <c r="AX175" i="2"/>
  <c r="BC175" i="2"/>
  <c r="BC173" i="2"/>
  <c r="AY173" i="2"/>
  <c r="AZ173" i="2"/>
  <c r="AV173" i="2"/>
  <c r="BB173" i="2"/>
  <c r="BA171" i="2"/>
  <c r="AW171" i="2"/>
  <c r="BB171" i="2"/>
  <c r="BC171" i="2"/>
  <c r="AZ171" i="2"/>
  <c r="AV171" i="2"/>
  <c r="BC169" i="2"/>
  <c r="AY169" i="2"/>
  <c r="AZ169" i="2"/>
  <c r="BA169" i="2"/>
  <c r="BB169" i="2"/>
  <c r="AX169" i="2"/>
  <c r="BA167" i="2"/>
  <c r="AX167" i="2"/>
  <c r="BC167" i="2"/>
  <c r="AY167" i="2"/>
  <c r="AZ167" i="2"/>
  <c r="AV167" i="2"/>
  <c r="AY165" i="2"/>
  <c r="AZ165" i="2"/>
  <c r="AV165" i="2"/>
  <c r="BA165" i="2"/>
  <c r="AW165" i="2"/>
  <c r="AX165" i="2"/>
  <c r="BA163" i="2"/>
  <c r="AW163" i="2"/>
  <c r="BB163" i="2"/>
  <c r="AX163" i="2"/>
  <c r="BC163" i="2"/>
  <c r="AV163" i="2"/>
  <c r="BC161" i="2"/>
  <c r="AY161" i="2"/>
  <c r="AZ161" i="2"/>
  <c r="AV161" i="2"/>
  <c r="BA161" i="2"/>
  <c r="BB161" i="2"/>
  <c r="AX161" i="2"/>
  <c r="BA159" i="2"/>
  <c r="AW159" i="2"/>
  <c r="BB159" i="2"/>
  <c r="AX159" i="2"/>
  <c r="BC159" i="2"/>
  <c r="AY159" i="2"/>
  <c r="AZ159" i="2"/>
  <c r="AV159" i="2"/>
  <c r="BC157" i="2"/>
  <c r="AY157" i="2"/>
  <c r="AZ157" i="2"/>
  <c r="AV157" i="2"/>
  <c r="BA157" i="2"/>
  <c r="AW157" i="2"/>
  <c r="BB157" i="2"/>
  <c r="AX157" i="2"/>
  <c r="BA155" i="2"/>
  <c r="AW155" i="2"/>
  <c r="BB155" i="2"/>
  <c r="AX155" i="2"/>
  <c r="BC155" i="2"/>
  <c r="AY155" i="2"/>
  <c r="AZ155" i="2"/>
  <c r="AV155" i="2"/>
  <c r="BC153" i="2"/>
  <c r="AY153" i="2"/>
  <c r="AZ153" i="2"/>
  <c r="AV153" i="2"/>
  <c r="BA153" i="2"/>
  <c r="AW153" i="2"/>
  <c r="BB153" i="2"/>
  <c r="AX153" i="2"/>
  <c r="BA151" i="2"/>
  <c r="AW151" i="2"/>
  <c r="BB151" i="2"/>
  <c r="AX151" i="2"/>
  <c r="AY151" i="2"/>
  <c r="AZ151" i="2"/>
  <c r="AV151" i="2"/>
  <c r="AY149" i="2"/>
  <c r="AV149" i="2"/>
  <c r="AZ145" i="2"/>
  <c r="AV145" i="2"/>
  <c r="BA145" i="2"/>
  <c r="AW145" i="2"/>
  <c r="BB145" i="2"/>
  <c r="AX145" i="2"/>
  <c r="BC145" i="2"/>
  <c r="AY145" i="2"/>
  <c r="BB143" i="2"/>
  <c r="AX143" i="2"/>
  <c r="BC143" i="2"/>
  <c r="AY143" i="2"/>
  <c r="AZ143" i="2"/>
  <c r="AV143" i="2"/>
  <c r="BA143" i="2"/>
  <c r="AW143" i="2"/>
  <c r="BB139" i="2"/>
  <c r="AX139" i="2"/>
  <c r="BC139" i="2"/>
  <c r="AY139" i="2"/>
  <c r="AZ139" i="2"/>
  <c r="BA139" i="2"/>
  <c r="AZ137" i="2"/>
  <c r="AV137" i="2"/>
  <c r="BA137" i="2"/>
  <c r="AW137" i="2"/>
  <c r="BB137" i="2"/>
  <c r="AX137" i="2"/>
  <c r="BC137" i="2"/>
  <c r="AY137" i="2"/>
  <c r="BB135" i="2"/>
  <c r="AX135" i="2"/>
  <c r="BC135" i="2"/>
  <c r="AY135" i="2"/>
  <c r="AV135" i="2"/>
  <c r="BA135" i="2"/>
  <c r="AW135" i="2"/>
  <c r="AZ133" i="2"/>
  <c r="AV133" i="2"/>
  <c r="BA133" i="2"/>
  <c r="AW133" i="2"/>
  <c r="BC133" i="2"/>
  <c r="AY133" i="2"/>
  <c r="BB131" i="2"/>
  <c r="BC131" i="2"/>
  <c r="AZ131" i="2"/>
  <c r="AV131" i="2"/>
  <c r="BA131" i="2"/>
  <c r="AW131" i="2"/>
  <c r="BA129" i="2"/>
  <c r="AW129" i="2"/>
  <c r="BB129" i="2"/>
  <c r="BC129" i="2"/>
  <c r="BB127" i="2"/>
  <c r="AX127" i="2"/>
  <c r="BC127" i="2"/>
  <c r="AY127" i="2"/>
  <c r="AZ127" i="2"/>
  <c r="AV127" i="2"/>
  <c r="AV125" i="2"/>
  <c r="BA125" i="2"/>
  <c r="AW125" i="2"/>
  <c r="BB125" i="2"/>
  <c r="AX125" i="2"/>
  <c r="BC125" i="2"/>
  <c r="AY125" i="2"/>
  <c r="AX123" i="2"/>
  <c r="BC123" i="2"/>
  <c r="AY123" i="2"/>
  <c r="AZ123" i="2"/>
  <c r="AV123" i="2"/>
  <c r="AW123" i="2"/>
  <c r="AZ121" i="2"/>
  <c r="AV121" i="2"/>
  <c r="BA121" i="2"/>
  <c r="AW121" i="2"/>
  <c r="BB121" i="2"/>
  <c r="AX121" i="2"/>
  <c r="BC121" i="2"/>
  <c r="AY121" i="2"/>
  <c r="BB119" i="2"/>
  <c r="AX119" i="2"/>
  <c r="BC119" i="2"/>
  <c r="AY119" i="2"/>
  <c r="AV119" i="2"/>
  <c r="AW119" i="2"/>
  <c r="AW118" i="2"/>
  <c r="AZ117" i="2"/>
  <c r="AV117" i="2"/>
  <c r="BA117" i="2"/>
  <c r="BB117" i="2"/>
  <c r="AX117" i="2"/>
  <c r="BC117" i="2"/>
  <c r="AY117" i="2"/>
  <c r="BA115" i="2"/>
  <c r="AX115" i="2"/>
  <c r="BA113" i="2"/>
  <c r="AX113" i="2"/>
  <c r="BC111" i="2"/>
  <c r="AY111" i="2"/>
  <c r="BB107" i="2"/>
  <c r="AY107" i="2"/>
  <c r="AZ107" i="2"/>
  <c r="AV107" i="2"/>
  <c r="BA107" i="2"/>
  <c r="AW107" i="2"/>
  <c r="AZ105" i="2"/>
  <c r="AV105" i="2"/>
  <c r="BA105" i="2"/>
  <c r="AW105" i="2"/>
  <c r="BB105" i="2"/>
  <c r="AX105" i="2"/>
  <c r="BC105" i="2"/>
  <c r="AY105" i="2"/>
  <c r="BB103" i="2"/>
  <c r="AY103" i="2"/>
  <c r="AZ103" i="2"/>
  <c r="AV103" i="2"/>
  <c r="BA103" i="2"/>
  <c r="AW103" i="2"/>
  <c r="AZ101" i="2"/>
  <c r="AV101" i="2"/>
  <c r="BA101" i="2"/>
  <c r="AW101" i="2"/>
  <c r="BB101" i="2"/>
  <c r="AX101" i="2"/>
  <c r="BC101" i="2"/>
  <c r="AY101" i="2"/>
  <c r="BB99" i="2"/>
  <c r="AX99" i="2"/>
  <c r="BC99" i="2"/>
  <c r="AY99" i="2"/>
  <c r="AZ99" i="2"/>
  <c r="BA99" i="2"/>
  <c r="AZ97" i="2"/>
  <c r="AV97" i="2"/>
  <c r="BA97" i="2"/>
  <c r="AW97" i="2"/>
  <c r="BB97" i="2"/>
  <c r="AX97" i="2"/>
  <c r="BC97" i="2"/>
  <c r="AY97" i="2"/>
  <c r="BB95" i="2"/>
  <c r="AX95" i="2"/>
  <c r="BC95" i="2"/>
  <c r="AY95" i="2"/>
  <c r="AZ95" i="2"/>
  <c r="AV95" i="2"/>
  <c r="BA95" i="2"/>
  <c r="AW95" i="2"/>
  <c r="AZ93" i="2"/>
  <c r="AV93" i="2"/>
  <c r="BA93" i="2"/>
  <c r="AW93" i="2"/>
  <c r="BB93" i="2"/>
  <c r="AX93" i="2"/>
  <c r="BC93" i="2"/>
  <c r="AY93" i="2"/>
  <c r="BB91" i="2"/>
  <c r="AX91" i="2"/>
  <c r="BC91" i="2"/>
  <c r="AY91" i="2"/>
  <c r="AZ91" i="2"/>
  <c r="AV91" i="2"/>
  <c r="BA91" i="2"/>
  <c r="AV89" i="2"/>
  <c r="BA89" i="2"/>
  <c r="AW89" i="2"/>
  <c r="BB89" i="2"/>
  <c r="AX89" i="2"/>
  <c r="BC89" i="2"/>
  <c r="AY89" i="2"/>
  <c r="BB87" i="2"/>
  <c r="BC87" i="2"/>
  <c r="AY87" i="2"/>
  <c r="AZ87" i="2"/>
  <c r="AV87" i="2"/>
  <c r="BA87" i="2"/>
  <c r="AW87" i="2"/>
  <c r="AZ85" i="2"/>
  <c r="AV85" i="2"/>
  <c r="BA85" i="2"/>
  <c r="AW85" i="2"/>
  <c r="BB85" i="2"/>
  <c r="AX85" i="2"/>
  <c r="BC85" i="2"/>
  <c r="AY85" i="2"/>
  <c r="BB83" i="2"/>
  <c r="BC83" i="2"/>
  <c r="AY83" i="2"/>
  <c r="AZ83" i="2"/>
  <c r="AV83" i="2"/>
  <c r="BA83" i="2"/>
  <c r="AW83" i="2"/>
  <c r="AZ81" i="2"/>
  <c r="AV81" i="2"/>
  <c r="BA81" i="2"/>
  <c r="AW81" i="2"/>
  <c r="BB81" i="2"/>
  <c r="AX81" i="2"/>
  <c r="BC81" i="2"/>
  <c r="AY81" i="2"/>
  <c r="BB79" i="2"/>
  <c r="AX79" i="2"/>
  <c r="BC79" i="2"/>
  <c r="AY79" i="2"/>
  <c r="AZ79" i="2"/>
  <c r="AV79" i="2"/>
  <c r="BA79" i="2"/>
  <c r="BC76" i="2"/>
  <c r="AX76" i="2"/>
  <c r="AY76" i="2"/>
  <c r="AU76" i="2"/>
  <c r="AZ76" i="2"/>
  <c r="BA76" i="2"/>
  <c r="AW76" i="2"/>
  <c r="BB75" i="2"/>
  <c r="AX75" i="2"/>
  <c r="AY75" i="2"/>
  <c r="AZ75" i="2"/>
  <c r="AV75" i="2"/>
  <c r="BA75" i="2"/>
  <c r="AW75" i="2"/>
  <c r="AZ73" i="2"/>
  <c r="AV73" i="2"/>
  <c r="BA73" i="2"/>
  <c r="AW73" i="2"/>
  <c r="BB73" i="2"/>
  <c r="AX73" i="2"/>
  <c r="BC73" i="2"/>
  <c r="AY73" i="2"/>
  <c r="BB71" i="2"/>
  <c r="AX71" i="2"/>
  <c r="BC71" i="2"/>
  <c r="AY71" i="2"/>
  <c r="AZ71" i="2"/>
  <c r="AV71" i="2"/>
  <c r="BA71" i="2"/>
  <c r="AW71" i="2"/>
  <c r="AZ69" i="2"/>
  <c r="AV69" i="2"/>
  <c r="BA69" i="2"/>
  <c r="AW69" i="2"/>
  <c r="BB69" i="2"/>
  <c r="BC69" i="2"/>
  <c r="AY69" i="2"/>
  <c r="BB67" i="2"/>
  <c r="AX67" i="2"/>
  <c r="BC67" i="2"/>
  <c r="AY67" i="2"/>
  <c r="AZ67" i="2"/>
  <c r="AV67" i="2"/>
  <c r="BA67" i="2"/>
  <c r="AW67" i="2"/>
  <c r="AZ65" i="2"/>
  <c r="AV65" i="2"/>
  <c r="AW65" i="2"/>
  <c r="BB65" i="2"/>
  <c r="AX65" i="2"/>
  <c r="BC65" i="2"/>
  <c r="AY65" i="2"/>
  <c r="BB63" i="2"/>
  <c r="AX63" i="2"/>
  <c r="BC63" i="2"/>
  <c r="AY63" i="2"/>
  <c r="AZ63" i="2"/>
  <c r="AV63" i="2"/>
  <c r="AZ61" i="2"/>
  <c r="BB61" i="2"/>
  <c r="AX61" i="2"/>
  <c r="BC61" i="2"/>
  <c r="AY61" i="2"/>
  <c r="BB59" i="2"/>
  <c r="AX59" i="2"/>
  <c r="BC59" i="2"/>
  <c r="AY59" i="2"/>
  <c r="AZ59" i="2"/>
  <c r="AV59" i="2"/>
  <c r="AZ57" i="2"/>
  <c r="AV57" i="2"/>
  <c r="BB57" i="2"/>
  <c r="AX57" i="2"/>
  <c r="BC57" i="2"/>
  <c r="AY57" i="2"/>
  <c r="BB55" i="2"/>
  <c r="AX55" i="2"/>
  <c r="BC55" i="2"/>
  <c r="AY55" i="2"/>
  <c r="AZ55" i="2"/>
  <c r="AV55" i="2"/>
  <c r="AZ53" i="2"/>
  <c r="AV53" i="2"/>
  <c r="BB53" i="2"/>
  <c r="AX53" i="2"/>
  <c r="BC53" i="2"/>
  <c r="AY53" i="2"/>
  <c r="BB51" i="2"/>
  <c r="AX51" i="2"/>
  <c r="BC51" i="2"/>
  <c r="AY51" i="2"/>
  <c r="AZ51" i="2"/>
  <c r="AV51" i="2"/>
  <c r="AZ49" i="2"/>
  <c r="AV49" i="2"/>
  <c r="BB49" i="2"/>
  <c r="AX49" i="2"/>
  <c r="BC49" i="2"/>
  <c r="AY49" i="2"/>
  <c r="BB47" i="2"/>
  <c r="AX47" i="2"/>
  <c r="BC47" i="2"/>
  <c r="AY47" i="2"/>
  <c r="AV47" i="2"/>
  <c r="BA47" i="2"/>
  <c r="AW47" i="2"/>
  <c r="AZ45" i="2"/>
  <c r="AV45" i="2"/>
  <c r="BA45" i="2"/>
  <c r="AW45" i="2"/>
  <c r="BC45" i="2"/>
  <c r="AZ43" i="2"/>
  <c r="AV43" i="2"/>
  <c r="AW43" i="2"/>
  <c r="AZ41" i="2"/>
  <c r="AV41" i="2"/>
  <c r="BA41" i="2"/>
  <c r="AW41" i="2"/>
  <c r="AZ39" i="2"/>
  <c r="AV39" i="2"/>
  <c r="BA39" i="2"/>
  <c r="AW39" i="2"/>
  <c r="AZ37" i="2"/>
  <c r="AV37" i="2"/>
  <c r="BA37" i="2"/>
  <c r="AZ35" i="2"/>
  <c r="AV35" i="2"/>
  <c r="BA35" i="2"/>
  <c r="AW35" i="2"/>
  <c r="AV33" i="2"/>
  <c r="BA33" i="2"/>
  <c r="AW33" i="2"/>
  <c r="AZ31" i="2"/>
  <c r="BA31" i="2"/>
  <c r="AW31" i="2"/>
  <c r="AV29" i="2"/>
  <c r="BA29" i="2"/>
  <c r="AZ27" i="2"/>
  <c r="AW27" i="2"/>
  <c r="AZ25" i="2"/>
  <c r="AW21" i="2"/>
  <c r="AW17" i="2"/>
  <c r="AZ11" i="2"/>
  <c r="AT225" i="2"/>
  <c r="AT224" i="2"/>
  <c r="AT221" i="2"/>
  <c r="AT220" i="2"/>
  <c r="AT217" i="2"/>
  <c r="AT216" i="2"/>
  <c r="AT213" i="2"/>
  <c r="AT212" i="2"/>
  <c r="AT209" i="2"/>
  <c r="AT208" i="2"/>
  <c r="AT205" i="2"/>
  <c r="AT204" i="2"/>
  <c r="AT201" i="2"/>
  <c r="AT200" i="2"/>
  <c r="AT193" i="2"/>
  <c r="AT192" i="2"/>
  <c r="AT189" i="2"/>
  <c r="AT188" i="2"/>
  <c r="AT185" i="2"/>
  <c r="AT184" i="2"/>
  <c r="AT181" i="2"/>
  <c r="AT180" i="2"/>
  <c r="AT177" i="2"/>
  <c r="AT176" i="2"/>
  <c r="AT173" i="2"/>
  <c r="AT172" i="2"/>
  <c r="AT169" i="2"/>
  <c r="AT168" i="2"/>
  <c r="AT165" i="2"/>
  <c r="AT164" i="2"/>
  <c r="AT161" i="2"/>
  <c r="AT160" i="2"/>
  <c r="AT157" i="2"/>
  <c r="AT153" i="2"/>
  <c r="AT149" i="2"/>
  <c r="AT148" i="2"/>
  <c r="AT145" i="2"/>
  <c r="AT144" i="2"/>
  <c r="AT140" i="2"/>
  <c r="AT139" i="2"/>
  <c r="AT138" i="2"/>
  <c r="AT136" i="2"/>
  <c r="AT135" i="2"/>
  <c r="AT134" i="2"/>
  <c r="AT132" i="2"/>
  <c r="AT131" i="2"/>
  <c r="AT130" i="2"/>
  <c r="AT128" i="2"/>
  <c r="AT126" i="2"/>
  <c r="AT122" i="2"/>
  <c r="AT120" i="2"/>
  <c r="AT118" i="2"/>
  <c r="AT116" i="2"/>
  <c r="AT115" i="2"/>
  <c r="AT114" i="2"/>
  <c r="AT106" i="2"/>
  <c r="AT105" i="2"/>
  <c r="AT104" i="2"/>
  <c r="AT102" i="2"/>
  <c r="AT101" i="2"/>
  <c r="AT100" i="2"/>
  <c r="AT98" i="2"/>
  <c r="AT97" i="2"/>
  <c r="AT94" i="2"/>
  <c r="AT93" i="2"/>
  <c r="AT90" i="2"/>
  <c r="AT89" i="2"/>
  <c r="AT86" i="2"/>
  <c r="AT85" i="2"/>
  <c r="AT82" i="2"/>
  <c r="AT81" i="2"/>
  <c r="AT78" i="2"/>
  <c r="AT73" i="2"/>
  <c r="AT69" i="2"/>
  <c r="AT65" i="2"/>
  <c r="AT61" i="2"/>
  <c r="AT57" i="2"/>
  <c r="AT53" i="2"/>
  <c r="AT52" i="2"/>
  <c r="AT49" i="2"/>
  <c r="AT45" i="2"/>
  <c r="AT41" i="2"/>
  <c r="AT40" i="2"/>
  <c r="AT37" i="2"/>
  <c r="AT36" i="2"/>
  <c r="AT33" i="2"/>
  <c r="AT29" i="2"/>
  <c r="AT24" i="2"/>
  <c r="BC231" i="2"/>
  <c r="BB231" i="2"/>
  <c r="AZ231" i="2"/>
  <c r="AY231" i="2"/>
  <c r="AX231" i="2"/>
  <c r="AW231" i="2"/>
  <c r="AV231" i="2"/>
  <c r="BC230" i="2"/>
  <c r="BB230" i="2"/>
  <c r="BA230" i="2"/>
  <c r="AZ230" i="2"/>
  <c r="AY230" i="2"/>
  <c r="AX230" i="2"/>
  <c r="AW230" i="2"/>
  <c r="AV230" i="2"/>
  <c r="AU230" i="2"/>
  <c r="BC229" i="2"/>
  <c r="BB229" i="2"/>
  <c r="BA229" i="2"/>
  <c r="AY229" i="2"/>
  <c r="AX229" i="2"/>
  <c r="AW229" i="2"/>
  <c r="BC228" i="2"/>
  <c r="BB228" i="2"/>
  <c r="BA228" i="2"/>
  <c r="AY228" i="2"/>
  <c r="AX228" i="2"/>
  <c r="AW228" i="2"/>
  <c r="AU228" i="2"/>
  <c r="BC225" i="2"/>
  <c r="BA225" i="2"/>
  <c r="AZ225" i="2"/>
  <c r="AY225" i="2"/>
  <c r="AW225" i="2"/>
  <c r="AV225" i="2"/>
  <c r="BC224" i="2"/>
  <c r="BA224" i="2"/>
  <c r="AZ224" i="2"/>
  <c r="AY224" i="2"/>
  <c r="AW224" i="2"/>
  <c r="AV224" i="2"/>
  <c r="AU224" i="2"/>
  <c r="BB223" i="2"/>
  <c r="BA223" i="2"/>
  <c r="AZ223" i="2"/>
  <c r="AX223" i="2"/>
  <c r="AW223" i="2"/>
  <c r="AV223" i="2"/>
  <c r="BC222" i="2"/>
  <c r="BB222" i="2"/>
  <c r="BA222" i="2"/>
  <c r="AZ222" i="2"/>
  <c r="AY222" i="2"/>
  <c r="AX222" i="2"/>
  <c r="AW222" i="2"/>
  <c r="AV222" i="2"/>
  <c r="AU222" i="2"/>
  <c r="BC221" i="2"/>
  <c r="BB221" i="2"/>
  <c r="BA221" i="2"/>
  <c r="AY221" i="2"/>
  <c r="AX221" i="2"/>
  <c r="AW221" i="2"/>
  <c r="BC220" i="2"/>
  <c r="BB220" i="2"/>
  <c r="BA220" i="2"/>
  <c r="AY220" i="2"/>
  <c r="AX220" i="2"/>
  <c r="AW220" i="2"/>
  <c r="AU220" i="2"/>
  <c r="BC219" i="2"/>
  <c r="BB219" i="2"/>
  <c r="AZ219" i="2"/>
  <c r="AY219" i="2"/>
  <c r="AX219" i="2"/>
  <c r="AV219" i="2"/>
  <c r="BC218" i="2"/>
  <c r="BB218" i="2"/>
  <c r="BA218" i="2"/>
  <c r="AZ218" i="2"/>
  <c r="AY218" i="2"/>
  <c r="AX218" i="2"/>
  <c r="AW218" i="2"/>
  <c r="AV218" i="2"/>
  <c r="AU218" i="2"/>
  <c r="BC217" i="2"/>
  <c r="BB217" i="2"/>
  <c r="BA217" i="2"/>
  <c r="AZ217" i="2"/>
  <c r="AY217" i="2"/>
  <c r="AX217" i="2"/>
  <c r="AV217" i="2"/>
  <c r="BC216" i="2"/>
  <c r="BB216" i="2"/>
  <c r="AZ216" i="2"/>
  <c r="AY216" i="2"/>
  <c r="AX216" i="2"/>
  <c r="AU216" i="2"/>
  <c r="BC215" i="2"/>
  <c r="BA215" i="2"/>
  <c r="AZ215" i="2"/>
  <c r="AY215" i="2"/>
  <c r="AW215" i="2"/>
  <c r="AV215" i="2"/>
  <c r="BC214" i="2"/>
  <c r="BA214" i="2"/>
  <c r="AZ214" i="2"/>
  <c r="AY214" i="2"/>
  <c r="AW214" i="2"/>
  <c r="AV214" i="2"/>
  <c r="AU214" i="2"/>
  <c r="BB213" i="2"/>
  <c r="BA213" i="2"/>
  <c r="AZ213" i="2"/>
  <c r="AX213" i="2"/>
  <c r="AW213" i="2"/>
  <c r="AV213" i="2"/>
  <c r="BC212" i="2"/>
  <c r="BB212" i="2"/>
  <c r="BA212" i="2"/>
  <c r="AZ212" i="2"/>
  <c r="AY212" i="2"/>
  <c r="AX212" i="2"/>
  <c r="AW212" i="2"/>
  <c r="AV212" i="2"/>
  <c r="AU212" i="2"/>
  <c r="BC211" i="2"/>
  <c r="BB211" i="2"/>
  <c r="BA211" i="2"/>
  <c r="AY211" i="2"/>
  <c r="AX211" i="2"/>
  <c r="AW211" i="2"/>
  <c r="AT211" i="2"/>
  <c r="BC210" i="2"/>
  <c r="BB210" i="2"/>
  <c r="BA210" i="2"/>
  <c r="AZ210" i="2"/>
  <c r="AY210" i="2"/>
  <c r="AX210" i="2"/>
  <c r="AW210" i="2"/>
  <c r="AV210" i="2"/>
  <c r="AU210" i="2"/>
  <c r="BC209" i="2"/>
  <c r="BA209" i="2"/>
  <c r="AZ209" i="2"/>
  <c r="AY209" i="2"/>
  <c r="AW209" i="2"/>
  <c r="AV209" i="2"/>
  <c r="BC208" i="2"/>
  <c r="BA208" i="2"/>
  <c r="AZ208" i="2"/>
  <c r="AY208" i="2"/>
  <c r="AW208" i="2"/>
  <c r="AV208" i="2"/>
  <c r="AU208" i="2"/>
  <c r="BB207" i="2"/>
  <c r="BA207" i="2"/>
  <c r="AZ207" i="2"/>
  <c r="AX207" i="2"/>
  <c r="AW207" i="2"/>
  <c r="AV207" i="2"/>
  <c r="BC206" i="2"/>
  <c r="BB206" i="2"/>
  <c r="BA206" i="2"/>
  <c r="AZ206" i="2"/>
  <c r="AY206" i="2"/>
  <c r="AX206" i="2"/>
  <c r="AW206" i="2"/>
  <c r="AV206" i="2"/>
  <c r="AU206" i="2"/>
  <c r="BC205" i="2"/>
  <c r="BB205" i="2"/>
  <c r="BA205" i="2"/>
  <c r="AY205" i="2"/>
  <c r="AX205" i="2"/>
  <c r="AW205" i="2"/>
  <c r="BC204" i="2"/>
  <c r="BB204" i="2"/>
  <c r="BA204" i="2"/>
  <c r="AY204" i="2"/>
  <c r="AX204" i="2"/>
  <c r="AW204" i="2"/>
  <c r="AU204" i="2"/>
  <c r="BC203" i="2"/>
  <c r="BB203" i="2"/>
  <c r="AZ203" i="2"/>
  <c r="AY203" i="2"/>
  <c r="AX203" i="2"/>
  <c r="AV203" i="2"/>
  <c r="BC202" i="2"/>
  <c r="BB202" i="2"/>
  <c r="BA202" i="2"/>
  <c r="AZ202" i="2"/>
  <c r="AY202" i="2"/>
  <c r="AX202" i="2"/>
  <c r="AW202" i="2"/>
  <c r="AV202" i="2"/>
  <c r="AU202" i="2"/>
  <c r="BC201" i="2"/>
  <c r="BA201" i="2"/>
  <c r="AZ201" i="2"/>
  <c r="AY201" i="2"/>
  <c r="AW201" i="2"/>
  <c r="AV201" i="2"/>
  <c r="BC200" i="2"/>
  <c r="BA200" i="2"/>
  <c r="AZ200" i="2"/>
  <c r="AY200" i="2"/>
  <c r="AW200" i="2"/>
  <c r="AV200" i="2"/>
  <c r="AU200" i="2"/>
  <c r="BB199" i="2"/>
  <c r="BA199" i="2"/>
  <c r="AZ199" i="2"/>
  <c r="AX199" i="2"/>
  <c r="AW199" i="2"/>
  <c r="AV199" i="2"/>
  <c r="BC198" i="2"/>
  <c r="BB198" i="2"/>
  <c r="BA198" i="2"/>
  <c r="AZ198" i="2"/>
  <c r="AY198" i="2"/>
  <c r="AX198" i="2"/>
  <c r="AW198" i="2"/>
  <c r="AV198" i="2"/>
  <c r="AU198" i="2"/>
  <c r="BC197" i="2"/>
  <c r="BB197" i="2"/>
  <c r="BA197" i="2"/>
  <c r="AX197" i="2"/>
  <c r="AW197" i="2"/>
  <c r="BC196" i="2"/>
  <c r="BA196" i="2"/>
  <c r="AY196" i="2"/>
  <c r="AW196" i="2"/>
  <c r="AV196" i="2"/>
  <c r="AU196" i="2"/>
  <c r="BC195" i="2"/>
  <c r="BA195" i="2"/>
  <c r="AZ195" i="2"/>
  <c r="AY195" i="2"/>
  <c r="AW195" i="2"/>
  <c r="AV195" i="2"/>
  <c r="BC194" i="2"/>
  <c r="BA194" i="2"/>
  <c r="AZ194" i="2"/>
  <c r="AY194" i="2"/>
  <c r="AW194" i="2"/>
  <c r="AV194" i="2"/>
  <c r="AU194" i="2"/>
  <c r="BB193" i="2"/>
  <c r="BA193" i="2"/>
  <c r="AZ193" i="2"/>
  <c r="AX193" i="2"/>
  <c r="AW193" i="2"/>
  <c r="AV193" i="2"/>
  <c r="BC192" i="2"/>
  <c r="BB192" i="2"/>
  <c r="BA192" i="2"/>
  <c r="AZ192" i="2"/>
  <c r="AY192" i="2"/>
  <c r="AX192" i="2"/>
  <c r="AW192" i="2"/>
  <c r="AV192" i="2"/>
  <c r="AU192" i="2"/>
  <c r="BC191" i="2"/>
  <c r="BB191" i="2"/>
  <c r="BA191" i="2"/>
  <c r="AY191" i="2"/>
  <c r="AX191" i="2"/>
  <c r="AW191" i="2"/>
  <c r="AT191" i="2"/>
  <c r="BC190" i="2"/>
  <c r="BB190" i="2"/>
  <c r="BA190" i="2"/>
  <c r="AZ190" i="2"/>
  <c r="AY190" i="2"/>
  <c r="AX190" i="2"/>
  <c r="AW190" i="2"/>
  <c r="AV190" i="2"/>
  <c r="AU190" i="2"/>
  <c r="BC189" i="2"/>
  <c r="AZ189" i="2"/>
  <c r="AY189" i="2"/>
  <c r="AV189" i="2"/>
  <c r="BC188" i="2"/>
  <c r="BA188" i="2"/>
  <c r="AZ188" i="2"/>
  <c r="AY188" i="2"/>
  <c r="AW188" i="2"/>
  <c r="AV188" i="2"/>
  <c r="AU188" i="2"/>
  <c r="BA187" i="2"/>
  <c r="AZ187" i="2"/>
  <c r="AW187" i="2"/>
  <c r="AV187" i="2"/>
  <c r="BC186" i="2"/>
  <c r="BB186" i="2"/>
  <c r="BA186" i="2"/>
  <c r="AY186" i="2"/>
  <c r="AX186" i="2"/>
  <c r="AW186" i="2"/>
  <c r="AU186" i="2"/>
  <c r="BC185" i="2"/>
  <c r="BB185" i="2"/>
  <c r="AY185" i="2"/>
  <c r="AX185" i="2"/>
  <c r="BC184" i="2"/>
  <c r="BB184" i="2"/>
  <c r="BA184" i="2"/>
  <c r="AY184" i="2"/>
  <c r="AX184" i="2"/>
  <c r="AW184" i="2"/>
  <c r="AU184" i="2"/>
  <c r="BC183" i="2"/>
  <c r="AZ183" i="2"/>
  <c r="AY183" i="2"/>
  <c r="AV183" i="2"/>
  <c r="BC182" i="2"/>
  <c r="BA182" i="2"/>
  <c r="AZ182" i="2"/>
  <c r="AY182" i="2"/>
  <c r="AW182" i="2"/>
  <c r="AV182" i="2"/>
  <c r="AU182" i="2"/>
  <c r="BA181" i="2"/>
  <c r="AZ181" i="2"/>
  <c r="AW181" i="2"/>
  <c r="AV181" i="2"/>
  <c r="BC180" i="2"/>
  <c r="BA180" i="2"/>
  <c r="AZ180" i="2"/>
  <c r="AY180" i="2"/>
  <c r="AW180" i="2"/>
  <c r="AU180" i="2"/>
  <c r="BB179" i="2"/>
  <c r="BA179" i="2"/>
  <c r="AW179" i="2"/>
  <c r="BC178" i="2"/>
  <c r="BB178" i="2"/>
  <c r="BA178" i="2"/>
  <c r="AY178" i="2"/>
  <c r="AX178" i="2"/>
  <c r="AW178" i="2"/>
  <c r="AU178" i="2"/>
  <c r="BC177" i="2"/>
  <c r="BB177" i="2"/>
  <c r="AY177" i="2"/>
  <c r="BC176" i="2"/>
  <c r="BB176" i="2"/>
  <c r="BA176" i="2"/>
  <c r="AY176" i="2"/>
  <c r="AX176" i="2"/>
  <c r="AW176" i="2"/>
  <c r="AU176" i="2"/>
  <c r="AZ175" i="2"/>
  <c r="AY175" i="2"/>
  <c r="AV175" i="2"/>
  <c r="BC174" i="2"/>
  <c r="BA174" i="2"/>
  <c r="AZ174" i="2"/>
  <c r="AY174" i="2"/>
  <c r="AW174" i="2"/>
  <c r="AV174" i="2"/>
  <c r="AU174" i="2"/>
  <c r="BA173" i="2"/>
  <c r="AX173" i="2"/>
  <c r="AW173" i="2"/>
  <c r="BC172" i="2"/>
  <c r="BB172" i="2"/>
  <c r="BA172" i="2"/>
  <c r="AY172" i="2"/>
  <c r="AW172" i="2"/>
  <c r="AU172" i="2"/>
  <c r="AY171" i="2"/>
  <c r="AX171" i="2"/>
  <c r="BC170" i="2"/>
  <c r="BA170" i="2"/>
  <c r="AZ170" i="2"/>
  <c r="AY170" i="2"/>
  <c r="AW170" i="2"/>
  <c r="AV170" i="2"/>
  <c r="AU170" i="2"/>
  <c r="AW169" i="2"/>
  <c r="AV169" i="2"/>
  <c r="BC168" i="2"/>
  <c r="BA168" i="2"/>
  <c r="AZ168" i="2"/>
  <c r="AY168" i="2"/>
  <c r="AW168" i="2"/>
  <c r="AU168" i="2"/>
  <c r="BB167" i="2"/>
  <c r="AW167" i="2"/>
  <c r="BC166" i="2"/>
  <c r="BA166" i="2"/>
  <c r="AY166" i="2"/>
  <c r="AX166" i="2"/>
  <c r="AW166" i="2"/>
  <c r="AU166" i="2"/>
  <c r="BC165" i="2"/>
  <c r="BB165" i="2"/>
  <c r="BC164" i="2"/>
  <c r="BA164" i="2"/>
  <c r="AY164" i="2"/>
  <c r="AX164" i="2"/>
  <c r="AW164" i="2"/>
  <c r="AU164" i="2"/>
  <c r="AZ163" i="2"/>
  <c r="AY163" i="2"/>
  <c r="BC162" i="2"/>
  <c r="BA162" i="2"/>
  <c r="AZ162" i="2"/>
  <c r="AY162" i="2"/>
  <c r="AW162" i="2"/>
  <c r="AV162" i="2"/>
  <c r="AU162" i="2"/>
  <c r="AW161" i="2"/>
  <c r="BC160" i="2"/>
  <c r="BA160" i="2"/>
  <c r="AY160" i="2"/>
  <c r="AW160" i="2"/>
  <c r="AU160" i="2"/>
  <c r="BC158" i="2"/>
  <c r="BA158" i="2"/>
  <c r="AY158" i="2"/>
  <c r="AW158" i="2"/>
  <c r="AU158" i="2"/>
  <c r="BC156" i="2"/>
  <c r="BA156" i="2"/>
  <c r="AY156" i="2"/>
  <c r="AW156" i="2"/>
  <c r="AV156" i="2"/>
  <c r="AU156" i="2"/>
  <c r="BC154" i="2"/>
  <c r="BB154" i="2"/>
  <c r="BA154" i="2"/>
  <c r="AY154" i="2"/>
  <c r="AW154" i="2"/>
  <c r="AU154" i="2"/>
  <c r="BC152" i="2"/>
  <c r="BA152" i="2"/>
  <c r="AY152" i="2"/>
  <c r="AW152" i="2"/>
  <c r="AU152" i="2"/>
  <c r="BC151" i="2"/>
  <c r="BC150" i="2"/>
  <c r="BA150" i="2"/>
  <c r="AY150" i="2"/>
  <c r="AW150" i="2"/>
  <c r="AU150" i="2"/>
  <c r="BB149" i="2"/>
  <c r="AZ149" i="2"/>
  <c r="AX149" i="2"/>
  <c r="BC148" i="2"/>
  <c r="BB148" i="2"/>
  <c r="AZ148" i="2"/>
  <c r="AX148" i="2"/>
  <c r="AV148" i="2"/>
  <c r="BB144" i="2"/>
  <c r="BA144" i="2"/>
  <c r="AZ144" i="2"/>
  <c r="AX144" i="2"/>
  <c r="AW144" i="2"/>
  <c r="AV144" i="2"/>
  <c r="BB142" i="2"/>
  <c r="AZ142" i="2"/>
  <c r="AX142" i="2"/>
  <c r="AV142" i="2"/>
  <c r="BC141" i="2"/>
  <c r="BB141" i="2"/>
  <c r="BA141" i="2"/>
  <c r="AY141" i="2"/>
  <c r="AX141" i="2"/>
  <c r="AW141" i="2"/>
  <c r="AU141" i="2"/>
  <c r="BB140" i="2"/>
  <c r="AZ140" i="2"/>
  <c r="AX140" i="2"/>
  <c r="AV140" i="2"/>
  <c r="AW139" i="2"/>
  <c r="AV139" i="2"/>
  <c r="BB138" i="2"/>
  <c r="AZ138" i="2"/>
  <c r="AX138" i="2"/>
  <c r="AV138" i="2"/>
  <c r="AT137" i="2"/>
  <c r="BC136" i="2"/>
  <c r="BB136" i="2"/>
  <c r="AZ136" i="2"/>
  <c r="AY136" i="2"/>
  <c r="AX136" i="2"/>
  <c r="AV136" i="2"/>
  <c r="AZ135" i="2"/>
  <c r="BC134" i="2"/>
  <c r="BB134" i="2"/>
  <c r="AZ134" i="2"/>
  <c r="AY134" i="2"/>
  <c r="AX134" i="2"/>
  <c r="AV134" i="2"/>
  <c r="BB133" i="2"/>
  <c r="AX133" i="2"/>
  <c r="AT133" i="2"/>
  <c r="BC132" i="2"/>
  <c r="BB132" i="2"/>
  <c r="AZ132" i="2"/>
  <c r="AX132" i="2"/>
  <c r="AV132" i="2"/>
  <c r="AY131" i="2"/>
  <c r="AX131" i="2"/>
  <c r="BB130" i="2"/>
  <c r="AZ130" i="2"/>
  <c r="AX130" i="2"/>
  <c r="AV130" i="2"/>
  <c r="AY129" i="2"/>
  <c r="AT129" i="2"/>
  <c r="BB128" i="2"/>
  <c r="AZ128" i="2"/>
  <c r="AX128" i="2"/>
  <c r="AW128" i="2"/>
  <c r="AV128" i="2"/>
  <c r="BA127" i="2"/>
  <c r="AW127" i="2"/>
  <c r="BB126" i="2"/>
  <c r="AZ126" i="2"/>
  <c r="AY126" i="2"/>
  <c r="AX126" i="2"/>
  <c r="AV126" i="2"/>
  <c r="AU126" i="2"/>
  <c r="AZ125" i="2"/>
  <c r="AT125" i="2"/>
  <c r="BC124" i="2"/>
  <c r="BB124" i="2"/>
  <c r="AZ124" i="2"/>
  <c r="AX124" i="2"/>
  <c r="AV124" i="2"/>
  <c r="AT124" i="2"/>
  <c r="BB123" i="2"/>
  <c r="BA123" i="2"/>
  <c r="BB122" i="2"/>
  <c r="AZ122" i="2"/>
  <c r="AX122" i="2"/>
  <c r="AV122" i="2"/>
  <c r="AU122" i="2"/>
  <c r="AT121" i="2"/>
  <c r="BC120" i="2"/>
  <c r="BB120" i="2"/>
  <c r="AZ120" i="2"/>
  <c r="AY120" i="2"/>
  <c r="AX120" i="2"/>
  <c r="AV120" i="2"/>
  <c r="BA119" i="2"/>
  <c r="AZ119" i="2"/>
  <c r="BB118" i="2"/>
  <c r="BA118" i="2"/>
  <c r="AZ118" i="2"/>
  <c r="AX118" i="2"/>
  <c r="AV118" i="2"/>
  <c r="AW117" i="2"/>
  <c r="AT117" i="2"/>
  <c r="BB116" i="2"/>
  <c r="AZ116" i="2"/>
  <c r="AX116" i="2"/>
  <c r="AV116" i="2"/>
  <c r="AU116" i="2"/>
  <c r="AY115" i="2"/>
  <c r="AW115" i="2"/>
  <c r="AV115" i="2"/>
  <c r="BB114" i="2"/>
  <c r="AZ114" i="2"/>
  <c r="AX114" i="2"/>
  <c r="AV114" i="2"/>
  <c r="BB113" i="2"/>
  <c r="AY113" i="2"/>
  <c r="AW113" i="2"/>
  <c r="AT113" i="2"/>
  <c r="BC112" i="2"/>
  <c r="BA112" i="2"/>
  <c r="AY112" i="2"/>
  <c r="AW112" i="2"/>
  <c r="AU112" i="2"/>
  <c r="AZ111" i="2"/>
  <c r="AX111" i="2"/>
  <c r="BB110" i="2"/>
  <c r="AZ110" i="2"/>
  <c r="AX110" i="2"/>
  <c r="AV110" i="2"/>
  <c r="BC107" i="2"/>
  <c r="AX107" i="2"/>
  <c r="BB106" i="2"/>
  <c r="AZ106" i="2"/>
  <c r="AX106" i="2"/>
  <c r="AV106" i="2"/>
  <c r="BB104" i="2"/>
  <c r="AZ104" i="2"/>
  <c r="AX104" i="2"/>
  <c r="AV104" i="2"/>
  <c r="BC103" i="2"/>
  <c r="AX103" i="2"/>
  <c r="BB102" i="2"/>
  <c r="AZ102" i="2"/>
  <c r="AX102" i="2"/>
  <c r="AV102" i="2"/>
  <c r="BB100" i="2"/>
  <c r="AZ100" i="2"/>
  <c r="AX100" i="2"/>
  <c r="AV100" i="2"/>
  <c r="AU100" i="2"/>
  <c r="BB98" i="2"/>
  <c r="AZ98" i="2"/>
  <c r="AX98" i="2"/>
  <c r="AV98" i="2"/>
  <c r="BB96" i="2"/>
  <c r="AZ96" i="2"/>
  <c r="AX96" i="2"/>
  <c r="AV96" i="2"/>
  <c r="AU96" i="2"/>
  <c r="BB94" i="2"/>
  <c r="AZ94" i="2"/>
  <c r="AX94" i="2"/>
  <c r="AV94" i="2"/>
  <c r="BC92" i="2"/>
  <c r="BB92" i="2"/>
  <c r="AZ92" i="2"/>
  <c r="AX92" i="2"/>
  <c r="AV92" i="2"/>
  <c r="BB90" i="2"/>
  <c r="AZ90" i="2"/>
  <c r="AX90" i="2"/>
  <c r="AV90" i="2"/>
  <c r="AZ89" i="2"/>
  <c r="BB88" i="2"/>
  <c r="AZ88" i="2"/>
  <c r="AY88" i="2"/>
  <c r="AX88" i="2"/>
  <c r="AV88" i="2"/>
  <c r="AX87" i="2"/>
  <c r="BB86" i="2"/>
  <c r="AZ86" i="2"/>
  <c r="AX86" i="2"/>
  <c r="AV86" i="2"/>
  <c r="BB84" i="2"/>
  <c r="AZ84" i="2"/>
  <c r="AX84" i="2"/>
  <c r="AV84" i="2"/>
  <c r="AX83" i="2"/>
  <c r="BB82" i="2"/>
  <c r="AZ82" i="2"/>
  <c r="AX82" i="2"/>
  <c r="AV82" i="2"/>
  <c r="BB80" i="2"/>
  <c r="AZ80" i="2"/>
  <c r="AX80" i="2"/>
  <c r="AV80" i="2"/>
  <c r="AW79" i="2"/>
  <c r="BB78" i="2"/>
  <c r="AZ78" i="2"/>
  <c r="AX78" i="2"/>
  <c r="AV78" i="2"/>
  <c r="BC77" i="2"/>
  <c r="BA77" i="2"/>
  <c r="AZ77" i="2"/>
  <c r="AX77" i="2"/>
  <c r="AW77" i="2"/>
  <c r="AV77" i="2"/>
  <c r="BC75" i="2"/>
  <c r="BB74" i="2"/>
  <c r="AZ74" i="2"/>
  <c r="AX74" i="2"/>
  <c r="AV74" i="2"/>
  <c r="BB72" i="2"/>
  <c r="AZ72" i="2"/>
  <c r="AX72" i="2"/>
  <c r="AV72" i="2"/>
  <c r="BB70" i="2"/>
  <c r="AZ70" i="2"/>
  <c r="AX70" i="2"/>
  <c r="AV70" i="2"/>
  <c r="AX69" i="2"/>
  <c r="BB68" i="2"/>
  <c r="AZ68" i="2"/>
  <c r="AX68" i="2"/>
  <c r="AV68" i="2"/>
  <c r="BB66" i="2"/>
  <c r="AZ66" i="2"/>
  <c r="AX66" i="2"/>
  <c r="AV66" i="2"/>
  <c r="BA65" i="2"/>
  <c r="BB64" i="2"/>
  <c r="AZ64" i="2"/>
  <c r="AX64" i="2"/>
  <c r="AW64" i="2"/>
  <c r="AV64" i="2"/>
  <c r="BB62" i="2"/>
  <c r="BA62" i="2"/>
  <c r="AZ62" i="2"/>
  <c r="AX62" i="2"/>
  <c r="AV62" i="2"/>
  <c r="AV61" i="2"/>
  <c r="BB60" i="2"/>
  <c r="AZ60" i="2"/>
  <c r="AX60" i="2"/>
  <c r="AV60" i="2"/>
  <c r="BB58" i="2"/>
  <c r="AZ58" i="2"/>
  <c r="AX58" i="2"/>
  <c r="AV58" i="2"/>
  <c r="AT58" i="2"/>
  <c r="BB56" i="2"/>
  <c r="AZ56" i="2"/>
  <c r="AX56" i="2"/>
  <c r="AV56" i="2"/>
  <c r="BB54" i="2"/>
  <c r="AZ54" i="2"/>
  <c r="AX54" i="2"/>
  <c r="AV54" i="2"/>
  <c r="BB52" i="2"/>
  <c r="AZ52" i="2"/>
  <c r="AX52" i="2"/>
  <c r="AV52" i="2"/>
  <c r="BB50" i="2"/>
  <c r="AZ50" i="2"/>
  <c r="AX50" i="2"/>
  <c r="AV50" i="2"/>
  <c r="BB48" i="2"/>
  <c r="AZ48" i="2"/>
  <c r="AX48" i="2"/>
  <c r="AV48" i="2"/>
  <c r="AZ47" i="2"/>
  <c r="BB46" i="2"/>
  <c r="AZ46" i="2"/>
  <c r="AY46" i="2"/>
  <c r="AX46" i="2"/>
  <c r="AV46" i="2"/>
  <c r="AY45" i="2"/>
  <c r="BB44" i="2"/>
  <c r="AZ44" i="2"/>
  <c r="AY44" i="2"/>
  <c r="AX44" i="2"/>
  <c r="AV44" i="2"/>
  <c r="BA43" i="2"/>
  <c r="BB42" i="2"/>
  <c r="AZ42" i="2"/>
  <c r="AX42" i="2"/>
  <c r="AV42" i="2"/>
  <c r="BB40" i="2"/>
  <c r="AZ40" i="2"/>
  <c r="AX40" i="2"/>
  <c r="AV40" i="2"/>
  <c r="BB38" i="2"/>
  <c r="AZ38" i="2"/>
  <c r="AX38" i="2"/>
  <c r="AV38" i="2"/>
  <c r="AW37" i="2"/>
  <c r="BB36" i="2"/>
  <c r="AZ36" i="2"/>
  <c r="AX36" i="2"/>
  <c r="AV36" i="2"/>
  <c r="BB34" i="2"/>
  <c r="AZ34" i="2"/>
  <c r="AX34" i="2"/>
  <c r="AV34" i="2"/>
  <c r="BB32" i="2"/>
  <c r="AZ32" i="2"/>
  <c r="AX32" i="2"/>
  <c r="AV32" i="2"/>
  <c r="AU32" i="2"/>
  <c r="BB30" i="2"/>
  <c r="AZ30" i="2"/>
  <c r="AX30" i="2"/>
  <c r="AV30" i="2"/>
  <c r="AT30" i="2"/>
  <c r="BB28" i="2"/>
  <c r="AZ28" i="2"/>
  <c r="AX28" i="2"/>
  <c r="AV28" i="2"/>
  <c r="BB26" i="2"/>
  <c r="AZ26" i="2"/>
  <c r="AX26" i="2"/>
  <c r="AV26" i="2"/>
  <c r="BA25" i="2"/>
  <c r="BB24" i="2"/>
  <c r="AZ24" i="2"/>
  <c r="AX24" i="2"/>
  <c r="AV24" i="2"/>
  <c r="BB22" i="2"/>
  <c r="AZ22" i="2"/>
  <c r="AX22" i="2"/>
  <c r="AV22" i="2"/>
  <c r="AZ20" i="2"/>
  <c r="BB18" i="2"/>
  <c r="AX16" i="2"/>
  <c r="AZ14" i="2"/>
  <c r="BB12" i="2"/>
  <c r="AV10" i="2"/>
  <c r="AX8" i="2"/>
  <c r="AW91" i="2" l="1"/>
  <c r="AZ129" i="2"/>
  <c r="AV129" i="2"/>
  <c r="AX129" i="2"/>
  <c r="AX147" i="2" s="1"/>
  <c r="T227" i="2"/>
  <c r="AX195" i="2"/>
  <c r="AX196" i="2"/>
  <c r="AZ197" i="2"/>
  <c r="AT197" i="2"/>
  <c r="F227" i="2"/>
  <c r="AT196" i="2"/>
  <c r="F226" i="2"/>
  <c r="AW99" i="2"/>
  <c r="AV99" i="2"/>
  <c r="BC16" i="2"/>
  <c r="AY30" i="2"/>
  <c r="BC30" i="2"/>
  <c r="BC32" i="2"/>
  <c r="AU34" i="2"/>
  <c r="AY34" i="2"/>
  <c r="BC36" i="2"/>
  <c r="BC38" i="2"/>
  <c r="AY40" i="2"/>
  <c r="BC42" i="2"/>
  <c r="AU44" i="2"/>
  <c r="AU46" i="2"/>
  <c r="BC46" i="2"/>
  <c r="AT47" i="2"/>
  <c r="AT51" i="2"/>
  <c r="BA52" i="2"/>
  <c r="AT55" i="2"/>
  <c r="BA56" i="2"/>
  <c r="AT59" i="2"/>
  <c r="AT63" i="2"/>
  <c r="AW66" i="2"/>
  <c r="AT67" i="2"/>
  <c r="AU68" i="2"/>
  <c r="AT71" i="2"/>
  <c r="AU72" i="2"/>
  <c r="AY72" i="2"/>
  <c r="BC72" i="2"/>
  <c r="AT75" i="2"/>
  <c r="AU82" i="2"/>
  <c r="BA86" i="2"/>
  <c r="AU88" i="2"/>
  <c r="BC88" i="2"/>
  <c r="AU92" i="2"/>
  <c r="AY92" i="2"/>
  <c r="AW94" i="2"/>
  <c r="AT95" i="2"/>
  <c r="AT99" i="2"/>
  <c r="AY100" i="2"/>
  <c r="BC100" i="2"/>
  <c r="AT103" i="2"/>
  <c r="AT107" i="2"/>
  <c r="BB115" i="2"/>
  <c r="AY116" i="2"/>
  <c r="BC116" i="2"/>
  <c r="AU120" i="2"/>
  <c r="AY122" i="2"/>
  <c r="BC122" i="2"/>
  <c r="AU124" i="2"/>
  <c r="AY124" i="2"/>
  <c r="BC126" i="2"/>
  <c r="AU130" i="2"/>
  <c r="AU132" i="2"/>
  <c r="AY132" i="2"/>
  <c r="AU134" i="2"/>
  <c r="AU140" i="2"/>
  <c r="AY148" i="2"/>
  <c r="AT155" i="2"/>
  <c r="AX158" i="2"/>
  <c r="AT159" i="2"/>
  <c r="AZ160" i="2"/>
  <c r="BB164" i="2"/>
  <c r="AT171" i="2"/>
  <c r="AX172" i="2"/>
  <c r="AT175" i="2"/>
  <c r="BB180" i="2"/>
  <c r="AX182" i="2"/>
  <c r="BB182" i="2"/>
  <c r="AV184" i="2"/>
  <c r="AZ184" i="2"/>
  <c r="AV186" i="2"/>
  <c r="AZ186" i="2"/>
  <c r="AT187" i="2"/>
  <c r="AX188" i="2"/>
  <c r="BB188" i="2"/>
  <c r="AX194" i="2"/>
  <c r="BB194" i="2"/>
  <c r="BB196" i="2"/>
  <c r="AW219" i="2"/>
  <c r="BA219" i="2"/>
  <c r="AZ229" i="2"/>
  <c r="AY38" i="2"/>
  <c r="AU40" i="2"/>
  <c r="BA46" i="2"/>
  <c r="BA48" i="2"/>
  <c r="AW50" i="2"/>
  <c r="BA54" i="2"/>
  <c r="BA58" i="2"/>
  <c r="BA60" i="2"/>
  <c r="BA64" i="2"/>
  <c r="AU66" i="2"/>
  <c r="AY68" i="2"/>
  <c r="AU70" i="2"/>
  <c r="BA72" i="2"/>
  <c r="AU74" i="2"/>
  <c r="AW74" i="2"/>
  <c r="AY78" i="2"/>
  <c r="AY80" i="2"/>
  <c r="AY84" i="2"/>
  <c r="AW86" i="2"/>
  <c r="BA88" i="2"/>
  <c r="AU90" i="2"/>
  <c r="AU94" i="2"/>
  <c r="BC94" i="2"/>
  <c r="BA94" i="2"/>
  <c r="BC14" i="2"/>
  <c r="AU24" i="2"/>
  <c r="AU28" i="2"/>
  <c r="AU36" i="2"/>
  <c r="AU38" i="2"/>
  <c r="BC40" i="2"/>
  <c r="AY42" i="2"/>
  <c r="BC44" i="2"/>
  <c r="AU48" i="2"/>
  <c r="AW52" i="2"/>
  <c r="AW54" i="2"/>
  <c r="AW56" i="2"/>
  <c r="AW58" i="2"/>
  <c r="AY66" i="2"/>
  <c r="BA68" i="2"/>
  <c r="BC68" i="2"/>
  <c r="BC70" i="2"/>
  <c r="BC78" i="2"/>
  <c r="AW80" i="2"/>
  <c r="BC80" i="2"/>
  <c r="AY82" i="2"/>
  <c r="BA82" i="2"/>
  <c r="AU84" i="2"/>
  <c r="AU86" i="2"/>
  <c r="AW46" i="2"/>
  <c r="AY48" i="2"/>
  <c r="BA50" i="2"/>
  <c r="AW62" i="2"/>
  <c r="BA66" i="2"/>
  <c r="AW68" i="2"/>
  <c r="AW70" i="2"/>
  <c r="AW72" i="2"/>
  <c r="AY74" i="2"/>
  <c r="BA74" i="2"/>
  <c r="AV76" i="2"/>
  <c r="AT77" i="2"/>
  <c r="AU78" i="2"/>
  <c r="BA78" i="2"/>
  <c r="BA80" i="2"/>
  <c r="AW82" i="2"/>
  <c r="BA84" i="2"/>
  <c r="BC86" i="2"/>
  <c r="AW88" i="2"/>
  <c r="BC90" i="2"/>
  <c r="BA90" i="2"/>
  <c r="AW92" i="2"/>
  <c r="BC34" i="2"/>
  <c r="AY36" i="2"/>
  <c r="AU42" i="2"/>
  <c r="AW48" i="2"/>
  <c r="BC48" i="2"/>
  <c r="AW60" i="2"/>
  <c r="BC66" i="2"/>
  <c r="AY70" i="2"/>
  <c r="BA70" i="2"/>
  <c r="BC74" i="2"/>
  <c r="AY77" i="2"/>
  <c r="AW78" i="2"/>
  <c r="AU80" i="2"/>
  <c r="BC82" i="2"/>
  <c r="AW84" i="2"/>
  <c r="BC84" i="2"/>
  <c r="AY86" i="2"/>
  <c r="AY90" i="2"/>
  <c r="AW90" i="2"/>
  <c r="BA92" i="2"/>
  <c r="AY94" i="2"/>
  <c r="AW96" i="2"/>
  <c r="BA96" i="2"/>
  <c r="AY96" i="2"/>
  <c r="BC96" i="2"/>
  <c r="AU98" i="2"/>
  <c r="AY98" i="2"/>
  <c r="BC98" i="2"/>
  <c r="AW98" i="2"/>
  <c r="BA98" i="2"/>
  <c r="AW100" i="2"/>
  <c r="BA100" i="2"/>
  <c r="AU102" i="2"/>
  <c r="AY102" i="2"/>
  <c r="BC102" i="2"/>
  <c r="AW102" i="2"/>
  <c r="BA102" i="2"/>
  <c r="AW104" i="2"/>
  <c r="BA104" i="2"/>
  <c r="AU104" i="2"/>
  <c r="AY104" i="2"/>
  <c r="BC104" i="2"/>
  <c r="AU106" i="2"/>
  <c r="AY106" i="2"/>
  <c r="BC106" i="2"/>
  <c r="AW106" i="2"/>
  <c r="BA106" i="2"/>
  <c r="AW110" i="2"/>
  <c r="BA110" i="2"/>
  <c r="AU110" i="2"/>
  <c r="AY110" i="2"/>
  <c r="BC110" i="2"/>
  <c r="BB111" i="2"/>
  <c r="AV112" i="2"/>
  <c r="AV146" i="2" s="1"/>
  <c r="AZ112" i="2"/>
  <c r="AX112" i="2"/>
  <c r="BB112" i="2"/>
  <c r="AV113" i="2"/>
  <c r="AZ113" i="2"/>
  <c r="AU114" i="2"/>
  <c r="AW114" i="2"/>
  <c r="BA114" i="2"/>
  <c r="AT119" i="2"/>
  <c r="AT123" i="2"/>
  <c r="AT127" i="2"/>
  <c r="AT231" i="2"/>
  <c r="AY9" i="2"/>
  <c r="AY114" i="2"/>
  <c r="BC114" i="2"/>
  <c r="AW116" i="2"/>
  <c r="BA116" i="2"/>
  <c r="AU118" i="2"/>
  <c r="AY118" i="2"/>
  <c r="BC118" i="2"/>
  <c r="AW120" i="2"/>
  <c r="BA120" i="2"/>
  <c r="AW122" i="2"/>
  <c r="BA122" i="2"/>
  <c r="AW124" i="2"/>
  <c r="BA124" i="2"/>
  <c r="AW126" i="2"/>
  <c r="BA126" i="2"/>
  <c r="BA128" i="2"/>
  <c r="AU128" i="2"/>
  <c r="AY128" i="2"/>
  <c r="BC128" i="2"/>
  <c r="AY130" i="2"/>
  <c r="BC130" i="2"/>
  <c r="AW130" i="2"/>
  <c r="BA130" i="2"/>
  <c r="AW132" i="2"/>
  <c r="BA132" i="2"/>
  <c r="AW134" i="2"/>
  <c r="BA134" i="2"/>
  <c r="AW136" i="2"/>
  <c r="BA136" i="2"/>
  <c r="AU136" i="2"/>
  <c r="AU138" i="2"/>
  <c r="AY138" i="2"/>
  <c r="BC138" i="2"/>
  <c r="AW138" i="2"/>
  <c r="BA138" i="2"/>
  <c r="AW140" i="2"/>
  <c r="BA140" i="2"/>
  <c r="AY140" i="2"/>
  <c r="BC140" i="2"/>
  <c r="AV141" i="2"/>
  <c r="AZ141" i="2"/>
  <c r="AU142" i="2"/>
  <c r="AY142" i="2"/>
  <c r="BC142" i="2"/>
  <c r="AW142" i="2"/>
  <c r="BA142" i="2"/>
  <c r="AU144" i="2"/>
  <c r="AY144" i="2"/>
  <c r="BC144" i="2"/>
  <c r="AU148" i="2"/>
  <c r="AW148" i="2"/>
  <c r="BA148" i="2"/>
  <c r="AW149" i="2"/>
  <c r="BA149" i="2"/>
  <c r="AX150" i="2"/>
  <c r="BB150" i="2"/>
  <c r="AV150" i="2"/>
  <c r="AZ150" i="2"/>
  <c r="AV152" i="2"/>
  <c r="AZ152" i="2"/>
  <c r="AX152" i="2"/>
  <c r="BB152" i="2"/>
  <c r="AX154" i="2"/>
  <c r="AV154" i="2"/>
  <c r="AZ154" i="2"/>
  <c r="AZ156" i="2"/>
  <c r="AX156" i="2"/>
  <c r="BB156" i="2"/>
  <c r="BB158" i="2"/>
  <c r="AV158" i="2"/>
  <c r="AZ158" i="2"/>
  <c r="AV160" i="2"/>
  <c r="AX160" i="2"/>
  <c r="BB160" i="2"/>
  <c r="AX162" i="2"/>
  <c r="BB162" i="2"/>
  <c r="AV164" i="2"/>
  <c r="AZ164" i="2"/>
  <c r="BB166" i="2"/>
  <c r="AV166" i="2"/>
  <c r="AZ166" i="2"/>
  <c r="AV168" i="2"/>
  <c r="AX168" i="2"/>
  <c r="BB168" i="2"/>
  <c r="AX170" i="2"/>
  <c r="BB170" i="2"/>
  <c r="AV172" i="2"/>
  <c r="AZ172" i="2"/>
  <c r="AX174" i="2"/>
  <c r="BB174" i="2"/>
  <c r="AV176" i="2"/>
  <c r="AZ176" i="2"/>
  <c r="AV178" i="2"/>
  <c r="AZ178" i="2"/>
  <c r="AX180" i="2"/>
  <c r="AT112" i="2"/>
  <c r="AZ196" i="2"/>
  <c r="AX200" i="2"/>
  <c r="BB200" i="2"/>
  <c r="AV204" i="2"/>
  <c r="AZ204" i="2"/>
  <c r="AX208" i="2"/>
  <c r="BB208" i="2"/>
  <c r="AX214" i="2"/>
  <c r="BB214" i="2"/>
  <c r="AV220" i="2"/>
  <c r="AZ220" i="2"/>
  <c r="AX224" i="2"/>
  <c r="BB224" i="2"/>
  <c r="AV228" i="2"/>
  <c r="AZ228" i="2"/>
  <c r="AV13" i="2"/>
  <c r="AT20" i="2"/>
  <c r="AT150" i="2"/>
  <c r="AT154" i="2"/>
  <c r="AT158" i="2"/>
  <c r="AT162" i="2"/>
  <c r="AT166" i="2"/>
  <c r="AT170" i="2"/>
  <c r="AT174" i="2"/>
  <c r="AT178" i="2"/>
  <c r="AT182" i="2"/>
  <c r="AT186" i="2"/>
  <c r="AT190" i="2"/>
  <c r="AT198" i="2"/>
  <c r="AT202" i="2"/>
  <c r="AT206" i="2"/>
  <c r="AT210" i="2"/>
  <c r="AT214" i="2"/>
  <c r="AT218" i="2"/>
  <c r="AT222" i="2"/>
  <c r="AT228" i="2"/>
  <c r="AT141" i="2"/>
  <c r="AT151" i="2"/>
  <c r="AT167" i="2"/>
  <c r="AT179" i="2"/>
  <c r="AT183" i="2"/>
  <c r="AT195" i="2"/>
  <c r="AT199" i="2"/>
  <c r="AT203" i="2"/>
  <c r="AT207" i="2"/>
  <c r="AT215" i="2"/>
  <c r="AT219" i="2"/>
  <c r="AT223" i="2"/>
  <c r="AT229" i="2"/>
  <c r="BB8" i="2"/>
  <c r="AV8" i="2"/>
  <c r="AZ8" i="2"/>
  <c r="AZ10" i="2"/>
  <c r="AX10" i="2"/>
  <c r="BB10" i="2"/>
  <c r="AX12" i="2"/>
  <c r="AV12" i="2"/>
  <c r="AZ12" i="2"/>
  <c r="AV14" i="2"/>
  <c r="AX14" i="2"/>
  <c r="BB14" i="2"/>
  <c r="BB16" i="2"/>
  <c r="AV16" i="2"/>
  <c r="AZ16" i="2"/>
  <c r="AV18" i="2"/>
  <c r="AZ18" i="2"/>
  <c r="AX18" i="2"/>
  <c r="AX20" i="2"/>
  <c r="BB20" i="2"/>
  <c r="AV20" i="2"/>
  <c r="AT111" i="2"/>
  <c r="AT46" i="2"/>
  <c r="AT50" i="2"/>
  <c r="AT54" i="2"/>
  <c r="AT62" i="2"/>
  <c r="AT66" i="2"/>
  <c r="AT70" i="2"/>
  <c r="AT74" i="2"/>
  <c r="AT79" i="2"/>
  <c r="AT83" i="2"/>
  <c r="AT87" i="2"/>
  <c r="AT91" i="2"/>
  <c r="AY147" i="2"/>
  <c r="AT44" i="2"/>
  <c r="AT48" i="2"/>
  <c r="AT56" i="2"/>
  <c r="AT60" i="2"/>
  <c r="AT64" i="2"/>
  <c r="AT68" i="2"/>
  <c r="AT72" i="2"/>
  <c r="AT80" i="2"/>
  <c r="AT84" i="2"/>
  <c r="AT88" i="2"/>
  <c r="AT92" i="2"/>
  <c r="AT96" i="2"/>
  <c r="AT110" i="2"/>
  <c r="AT143" i="2"/>
  <c r="AT10" i="2"/>
  <c r="AT14" i="2"/>
  <c r="AT18" i="2"/>
  <c r="AT22" i="2"/>
  <c r="AT26" i="2"/>
  <c r="AT34" i="2"/>
  <c r="AT38" i="2"/>
  <c r="AT42" i="2"/>
  <c r="BA111" i="2"/>
  <c r="AT8" i="2"/>
  <c r="AT12" i="2"/>
  <c r="AT16" i="2"/>
  <c r="AT28" i="2"/>
  <c r="AT32" i="2"/>
  <c r="AZ9" i="2"/>
  <c r="BA13" i="2"/>
  <c r="AV111" i="2"/>
  <c r="AT9" i="2"/>
  <c r="AW11" i="2"/>
  <c r="BA15" i="2"/>
  <c r="AZ15" i="2"/>
  <c r="AV17" i="2"/>
  <c r="BA19" i="2"/>
  <c r="AV19" i="2"/>
  <c r="AZ21" i="2"/>
  <c r="AW23" i="2"/>
  <c r="AV23" i="2"/>
  <c r="AW8" i="2"/>
  <c r="AU10" i="2"/>
  <c r="AY10" i="2"/>
  <c r="BC10" i="2"/>
  <c r="AU12" i="2"/>
  <c r="AT13" i="2"/>
  <c r="AY14" i="2"/>
  <c r="AT17" i="2"/>
  <c r="AU18" i="2"/>
  <c r="AY18" i="2"/>
  <c r="AY20" i="2"/>
  <c r="BC20" i="2"/>
  <c r="AT21" i="2"/>
  <c r="AU22" i="2"/>
  <c r="AY24" i="2"/>
  <c r="AT25" i="2"/>
  <c r="BC26" i="2"/>
  <c r="AT194" i="2"/>
  <c r="AY227" i="2"/>
  <c r="BC227" i="2"/>
  <c r="BA226" i="2"/>
  <c r="AV227" i="2"/>
  <c r="AZ227" i="2"/>
  <c r="AT163" i="2"/>
  <c r="BA227" i="2"/>
  <c r="AT76" i="2"/>
  <c r="AT152" i="2"/>
  <c r="AT156" i="2"/>
  <c r="BA8" i="2"/>
  <c r="BC9" i="2"/>
  <c r="AX9" i="2"/>
  <c r="BB9" i="2"/>
  <c r="AW9" i="2"/>
  <c r="BA9" i="2"/>
  <c r="AV9" i="2"/>
  <c r="AW10" i="2"/>
  <c r="BA10" i="2"/>
  <c r="BA11" i="2"/>
  <c r="AV11" i="2"/>
  <c r="AT11" i="2"/>
  <c r="AY11" i="2"/>
  <c r="BC11" i="2"/>
  <c r="AX11" i="2"/>
  <c r="BB11" i="2"/>
  <c r="AY12" i="2"/>
  <c r="BC12" i="2"/>
  <c r="AY13" i="2"/>
  <c r="BC13" i="2"/>
  <c r="AX13" i="2"/>
  <c r="BB13" i="2"/>
  <c r="AW13" i="2"/>
  <c r="AZ13" i="2"/>
  <c r="AU14" i="2"/>
  <c r="AW15" i="2"/>
  <c r="AV15" i="2"/>
  <c r="AT15" i="2"/>
  <c r="AY15" i="2"/>
  <c r="BC15" i="2"/>
  <c r="AX15" i="2"/>
  <c r="BB15" i="2"/>
  <c r="AU16" i="2"/>
  <c r="AY16" i="2"/>
  <c r="AY17" i="2"/>
  <c r="BC17" i="2"/>
  <c r="AX17" i="2"/>
  <c r="BB17" i="2"/>
  <c r="BA17" i="2"/>
  <c r="AZ17" i="2"/>
  <c r="BC18" i="2"/>
  <c r="AW19" i="2"/>
  <c r="AZ19" i="2"/>
  <c r="AT19" i="2"/>
  <c r="AY19" i="2"/>
  <c r="BC19" i="2"/>
  <c r="AX19" i="2"/>
  <c r="BB19" i="2"/>
  <c r="AW20" i="2"/>
  <c r="AU20" i="2"/>
  <c r="AY21" i="2"/>
  <c r="BC21" i="2"/>
  <c r="AX21" i="2"/>
  <c r="BB21" i="2"/>
  <c r="BA21" i="2"/>
  <c r="AV21" i="2"/>
  <c r="AY22" i="2"/>
  <c r="BC22" i="2"/>
  <c r="BA23" i="2"/>
  <c r="AZ23" i="2"/>
  <c r="AT23" i="2"/>
  <c r="AY23" i="2"/>
  <c r="BC23" i="2"/>
  <c r="AX23" i="2"/>
  <c r="BB23" i="2"/>
  <c r="BC24" i="2"/>
  <c r="AY25" i="2"/>
  <c r="BC25" i="2"/>
  <c r="AX25" i="2"/>
  <c r="BB25" i="2"/>
  <c r="AU226" i="2"/>
  <c r="AY226" i="2"/>
  <c r="BC226" i="2"/>
  <c r="AX227" i="2"/>
  <c r="BB227" i="2"/>
  <c r="AT230" i="2"/>
  <c r="M226" i="2"/>
  <c r="Q226" i="2"/>
  <c r="U226" i="2"/>
  <c r="Y226" i="2"/>
  <c r="AG226" i="2"/>
  <c r="AK226" i="2"/>
  <c r="AO226" i="2"/>
  <c r="AS226" i="2"/>
  <c r="K227" i="2"/>
  <c r="O227" i="2"/>
  <c r="X227" i="2"/>
  <c r="AG227" i="2"/>
  <c r="AL227" i="2"/>
  <c r="AP227" i="2"/>
  <c r="J226" i="2"/>
  <c r="N226" i="2"/>
  <c r="R226" i="2"/>
  <c r="V226" i="2"/>
  <c r="V233" i="2" s="1"/>
  <c r="Z226" i="2"/>
  <c r="Z233" i="2" s="1"/>
  <c r="AD226" i="2"/>
  <c r="AH226" i="2"/>
  <c r="AL226" i="2"/>
  <c r="AP226" i="2"/>
  <c r="H227" i="2"/>
  <c r="L227" i="2"/>
  <c r="U227" i="2"/>
  <c r="Y227" i="2"/>
  <c r="Y232" i="2" s="1"/>
  <c r="AD227" i="2"/>
  <c r="AH227" i="2"/>
  <c r="AQ227" i="2"/>
  <c r="AQ232" i="2" s="1"/>
  <c r="G226" i="2"/>
  <c r="K226" i="2"/>
  <c r="O226" i="2"/>
  <c r="W226" i="2"/>
  <c r="AA226" i="2"/>
  <c r="AE226" i="2"/>
  <c r="AI226" i="2"/>
  <c r="AQ226" i="2"/>
  <c r="M227" i="2"/>
  <c r="R227" i="2"/>
  <c r="V227" i="2"/>
  <c r="Z227" i="2"/>
  <c r="AE227" i="2"/>
  <c r="AI227" i="2"/>
  <c r="AN227" i="2"/>
  <c r="AR227" i="2"/>
  <c r="AW25" i="2"/>
  <c r="AV25" i="2"/>
  <c r="AU26" i="2"/>
  <c r="AY26" i="2"/>
  <c r="BA27" i="2"/>
  <c r="AV27" i="2"/>
  <c r="AT27" i="2"/>
  <c r="AY27" i="2"/>
  <c r="BC27" i="2"/>
  <c r="AX27" i="2"/>
  <c r="BB27" i="2"/>
  <c r="AY28" i="2"/>
  <c r="BC28" i="2"/>
  <c r="AY29" i="2"/>
  <c r="BC29" i="2"/>
  <c r="AX29" i="2"/>
  <c r="BB29" i="2"/>
  <c r="AW29" i="2"/>
  <c r="AZ29" i="2"/>
  <c r="AU30" i="2"/>
  <c r="AV31" i="2"/>
  <c r="AT31" i="2"/>
  <c r="AY31" i="2"/>
  <c r="BC31" i="2"/>
  <c r="AX31" i="2"/>
  <c r="BB31" i="2"/>
  <c r="AY32" i="2"/>
  <c r="AY33" i="2"/>
  <c r="BC33" i="2"/>
  <c r="AX33" i="2"/>
  <c r="BB33" i="2"/>
  <c r="AZ33" i="2"/>
  <c r="AT35" i="2"/>
  <c r="AY35" i="2"/>
  <c r="BC35" i="2"/>
  <c r="AX35" i="2"/>
  <c r="BB35" i="2"/>
  <c r="AY37" i="2"/>
  <c r="BC37" i="2"/>
  <c r="AX37" i="2"/>
  <c r="BB37" i="2"/>
  <c r="AT39" i="2"/>
  <c r="AY39" i="2"/>
  <c r="BC39" i="2"/>
  <c r="AX39" i="2"/>
  <c r="BB39" i="2"/>
  <c r="AW40" i="2"/>
  <c r="BA40" i="2"/>
  <c r="AY41" i="2"/>
  <c r="BC41" i="2"/>
  <c r="AX41" i="2"/>
  <c r="BB41" i="2"/>
  <c r="AW42" i="2"/>
  <c r="BA42" i="2"/>
  <c r="AT43" i="2"/>
  <c r="AY43" i="2"/>
  <c r="BC43" i="2"/>
  <c r="AX43" i="2"/>
  <c r="BB43" i="2"/>
  <c r="BA44" i="2"/>
  <c r="AW44" i="2"/>
  <c r="AX45" i="2"/>
  <c r="BB45" i="2"/>
  <c r="AW49" i="2"/>
  <c r="BA49" i="2"/>
  <c r="AW51" i="2"/>
  <c r="BA51" i="2"/>
  <c r="AW53" i="2"/>
  <c r="BA53" i="2"/>
  <c r="AW55" i="2"/>
  <c r="BA55" i="2"/>
  <c r="AW57" i="2"/>
  <c r="BA57" i="2"/>
  <c r="AW59" i="2"/>
  <c r="BA59" i="2"/>
  <c r="AW61" i="2"/>
  <c r="BA61" i="2"/>
  <c r="BC62" i="2"/>
  <c r="AW63" i="2"/>
  <c r="BA63" i="2"/>
  <c r="AU64" i="2"/>
  <c r="AY64" i="2"/>
  <c r="BC64" i="2"/>
  <c r="P232" i="2"/>
  <c r="H226" i="2"/>
  <c r="L226" i="2"/>
  <c r="P226" i="2"/>
  <c r="P233" i="2" s="1"/>
  <c r="T226" i="2"/>
  <c r="T233" i="2" s="1"/>
  <c r="X226" i="2"/>
  <c r="AB226" i="2"/>
  <c r="AB233" i="2" s="1"/>
  <c r="AF226" i="2"/>
  <c r="AF233" i="2" s="1"/>
  <c r="AJ226" i="2"/>
  <c r="AN226" i="2"/>
  <c r="AR226" i="2"/>
  <c r="J227" i="2"/>
  <c r="J232" i="2" s="1"/>
  <c r="N227" i="2"/>
  <c r="W227" i="2"/>
  <c r="AB227" i="2"/>
  <c r="AB232" i="2" s="1"/>
  <c r="AF227" i="2"/>
  <c r="AF232" i="2" s="1"/>
  <c r="AJ227" i="2"/>
  <c r="AO227" i="2"/>
  <c r="AS227" i="2"/>
  <c r="AS232" i="2" s="1"/>
  <c r="AU8" i="2"/>
  <c r="BA16" i="2"/>
  <c r="AW18" i="2"/>
  <c r="BA20" i="2"/>
  <c r="AW22" i="2"/>
  <c r="AW24" i="2"/>
  <c r="AW26" i="2"/>
  <c r="BA26" i="2"/>
  <c r="AW28" i="2"/>
  <c r="BA28" i="2"/>
  <c r="AW30" i="2"/>
  <c r="BA30" i="2"/>
  <c r="AW32" i="2"/>
  <c r="BA32" i="2"/>
  <c r="AW34" i="2"/>
  <c r="BA34" i="2"/>
  <c r="AW36" i="2"/>
  <c r="BA36" i="2"/>
  <c r="AW38" i="2"/>
  <c r="BA38" i="2"/>
  <c r="AT142" i="2"/>
  <c r="AY8" i="2"/>
  <c r="AW12" i="2"/>
  <c r="AW14" i="2"/>
  <c r="AW16" i="2"/>
  <c r="BA18" i="2"/>
  <c r="BA22" i="2"/>
  <c r="BA24" i="2"/>
  <c r="BC8" i="2"/>
  <c r="BA12" i="2"/>
  <c r="BA14" i="2"/>
  <c r="AU50" i="2"/>
  <c r="AY50" i="2"/>
  <c r="BC50" i="2"/>
  <c r="AU52" i="2"/>
  <c r="AY52" i="2"/>
  <c r="BC52" i="2"/>
  <c r="AU54" i="2"/>
  <c r="AY54" i="2"/>
  <c r="BC54" i="2"/>
  <c r="AU56" i="2"/>
  <c r="AY56" i="2"/>
  <c r="BC56" i="2"/>
  <c r="AU58" i="2"/>
  <c r="AY58" i="2"/>
  <c r="BC58" i="2"/>
  <c r="AU60" i="2"/>
  <c r="AY60" i="2"/>
  <c r="BC60" i="2"/>
  <c r="AU62" i="2"/>
  <c r="AY62" i="2"/>
  <c r="M232" i="2"/>
  <c r="AU146" i="2"/>
  <c r="BB146" i="2"/>
  <c r="AZ108" i="2"/>
  <c r="AX108" i="2"/>
  <c r="AX146" i="2"/>
  <c r="BD141" i="2"/>
  <c r="BA147" i="2"/>
  <c r="AZ146" i="2"/>
  <c r="AT147" i="2"/>
  <c r="BB147" i="2"/>
  <c r="BD230" i="2"/>
  <c r="BD233" i="2" s="1"/>
  <c r="AV226" i="2" l="1"/>
  <c r="AZ226" i="2"/>
  <c r="AZ233" i="2" s="1"/>
  <c r="BB226" i="2"/>
  <c r="BC146" i="2"/>
  <c r="AW146" i="2"/>
  <c r="BA146" i="2"/>
  <c r="AV147" i="2"/>
  <c r="AY146" i="2"/>
  <c r="AX226" i="2"/>
  <c r="AG232" i="2"/>
  <c r="AZ109" i="2"/>
  <c r="AJ232" i="2"/>
  <c r="AP233" i="2"/>
  <c r="J233" i="2"/>
  <c r="W232" i="2"/>
  <c r="AN233" i="2"/>
  <c r="H233" i="2"/>
  <c r="AD232" i="2"/>
  <c r="H232" i="2"/>
  <c r="AD233" i="2"/>
  <c r="AS233" i="2"/>
  <c r="AT227" i="2"/>
  <c r="U232" i="2"/>
  <c r="L233" i="2"/>
  <c r="R233" i="2"/>
  <c r="M233" i="2"/>
  <c r="AJ233" i="2"/>
  <c r="AL233" i="2"/>
  <c r="AO232" i="2"/>
  <c r="R232" i="2"/>
  <c r="AE233" i="2"/>
  <c r="K233" i="2"/>
  <c r="AL232" i="2"/>
  <c r="AK233" i="2"/>
  <c r="Q233" i="2"/>
  <c r="AX233" i="2"/>
  <c r="AE232" i="2"/>
  <c r="AA233" i="2"/>
  <c r="G233" i="2"/>
  <c r="K232" i="2"/>
  <c r="AG233" i="2"/>
  <c r="Z232" i="2"/>
  <c r="AQ233" i="2"/>
  <c r="W233" i="2"/>
  <c r="Y233" i="2"/>
  <c r="F233" i="2"/>
  <c r="AN232" i="2"/>
  <c r="V232" i="2"/>
  <c r="AI233" i="2"/>
  <c r="O233" i="2"/>
  <c r="T232" i="2"/>
  <c r="AO233" i="2"/>
  <c r="U233" i="2"/>
  <c r="F232" i="2"/>
  <c r="AX109" i="2"/>
  <c r="AX232" i="2" s="1"/>
  <c r="AY109" i="2"/>
  <c r="AY232" i="2" s="1"/>
  <c r="AT108" i="2"/>
  <c r="AV108" i="2"/>
  <c r="AV233" i="2" s="1"/>
  <c r="BA108" i="2"/>
  <c r="BA233" i="2" s="1"/>
  <c r="AU108" i="2"/>
  <c r="AU233" i="2" s="1"/>
  <c r="AT146" i="2"/>
  <c r="AT226" i="2"/>
  <c r="AV109" i="2"/>
  <c r="AV232" i="2" s="1"/>
  <c r="BA109" i="2"/>
  <c r="BA232" i="2" s="1"/>
  <c r="AW109" i="2"/>
  <c r="AT109" i="2"/>
  <c r="AW108" i="2"/>
  <c r="BC109" i="2"/>
  <c r="BC108" i="2"/>
  <c r="BC233" i="2" s="1"/>
  <c r="AY108" i="2"/>
  <c r="AY233" i="2" s="1"/>
  <c r="BF158" i="1"/>
  <c r="BF159" i="1"/>
  <c r="BF231" i="1"/>
  <c r="BE231" i="1"/>
  <c r="BD231" i="1"/>
  <c r="BC231" i="1"/>
  <c r="BB231" i="1"/>
  <c r="BA231" i="1"/>
  <c r="AZ231" i="1"/>
  <c r="AY231" i="1"/>
  <c r="BF230" i="1"/>
  <c r="BE230" i="1"/>
  <c r="BD230" i="1"/>
  <c r="BC230" i="1"/>
  <c r="BB230" i="1"/>
  <c r="BA230" i="1"/>
  <c r="AZ230" i="1"/>
  <c r="AY230" i="1"/>
  <c r="AX230" i="1"/>
  <c r="AW230" i="1"/>
  <c r="BF229" i="1"/>
  <c r="BE229" i="1"/>
  <c r="BD229" i="1"/>
  <c r="BC229" i="1"/>
  <c r="BB229" i="1"/>
  <c r="BA229" i="1"/>
  <c r="AZ229" i="1"/>
  <c r="AY229" i="1"/>
  <c r="AW229" i="1"/>
  <c r="BF228" i="1"/>
  <c r="BE228" i="1"/>
  <c r="BD228" i="1"/>
  <c r="BC228" i="1"/>
  <c r="BB228" i="1"/>
  <c r="BA228" i="1"/>
  <c r="AZ228" i="1"/>
  <c r="AY228" i="1"/>
  <c r="AX228" i="1"/>
  <c r="AW228" i="1"/>
  <c r="BF225" i="1"/>
  <c r="BE225" i="1"/>
  <c r="BD225" i="1"/>
  <c r="BC225" i="1"/>
  <c r="BB225" i="1"/>
  <c r="BA225" i="1"/>
  <c r="AZ225" i="1"/>
  <c r="AY225" i="1"/>
  <c r="AW225" i="1"/>
  <c r="BF224" i="1"/>
  <c r="BE224" i="1"/>
  <c r="BD224" i="1"/>
  <c r="BC224" i="1"/>
  <c r="BB224" i="1"/>
  <c r="BA224" i="1"/>
  <c r="AZ224" i="1"/>
  <c r="AY224" i="1"/>
  <c r="AX224" i="1"/>
  <c r="AW224" i="1"/>
  <c r="BF223" i="1"/>
  <c r="BE223" i="1"/>
  <c r="BD223" i="1"/>
  <c r="BC223" i="1"/>
  <c r="BB223" i="1"/>
  <c r="BA223" i="1"/>
  <c r="AZ223" i="1"/>
  <c r="AY223" i="1"/>
  <c r="AW223" i="1"/>
  <c r="BF222" i="1"/>
  <c r="BE222" i="1"/>
  <c r="BD222" i="1"/>
  <c r="BC222" i="1"/>
  <c r="BB222" i="1"/>
  <c r="BA222" i="1"/>
  <c r="AZ222" i="1"/>
  <c r="AY222" i="1"/>
  <c r="AX222" i="1"/>
  <c r="AW222" i="1"/>
  <c r="BF221" i="1"/>
  <c r="BE221" i="1"/>
  <c r="BD221" i="1"/>
  <c r="BC221" i="1"/>
  <c r="BB221" i="1"/>
  <c r="BA221" i="1"/>
  <c r="AZ221" i="1"/>
  <c r="AY221" i="1"/>
  <c r="AW221" i="1"/>
  <c r="BF220" i="1"/>
  <c r="BE220" i="1"/>
  <c r="BD220" i="1"/>
  <c r="BC220" i="1"/>
  <c r="BB220" i="1"/>
  <c r="BA220" i="1"/>
  <c r="AZ220" i="1"/>
  <c r="AY220" i="1"/>
  <c r="AX220" i="1"/>
  <c r="AW220" i="1"/>
  <c r="BF219" i="1"/>
  <c r="BE219" i="1"/>
  <c r="BD219" i="1"/>
  <c r="BC219" i="1"/>
  <c r="BB219" i="1"/>
  <c r="BA219" i="1"/>
  <c r="AZ219" i="1"/>
  <c r="AY219" i="1"/>
  <c r="AW219" i="1"/>
  <c r="BF218" i="1"/>
  <c r="BE218" i="1"/>
  <c r="BD218" i="1"/>
  <c r="BC218" i="1"/>
  <c r="BB218" i="1"/>
  <c r="BA218" i="1"/>
  <c r="AZ218" i="1"/>
  <c r="AY218" i="1"/>
  <c r="AX218" i="1"/>
  <c r="AW218" i="1"/>
  <c r="BF217" i="1"/>
  <c r="BE217" i="1"/>
  <c r="BD217" i="1"/>
  <c r="BC217" i="1"/>
  <c r="BB217" i="1"/>
  <c r="BA217" i="1"/>
  <c r="AY217" i="1"/>
  <c r="AW217" i="1"/>
  <c r="BF216" i="1"/>
  <c r="BE216" i="1"/>
  <c r="BD216" i="1"/>
  <c r="BC216" i="1"/>
  <c r="BB216" i="1"/>
  <c r="BA216" i="1"/>
  <c r="AY216" i="1"/>
  <c r="AX216" i="1"/>
  <c r="AW216" i="1"/>
  <c r="BF215" i="1"/>
  <c r="BE215" i="1"/>
  <c r="BD215" i="1"/>
  <c r="BC215" i="1"/>
  <c r="BB215" i="1"/>
  <c r="BA215" i="1"/>
  <c r="AZ215" i="1"/>
  <c r="AY215" i="1"/>
  <c r="AW215" i="1"/>
  <c r="BF214" i="1"/>
  <c r="BE214" i="1"/>
  <c r="BD214" i="1"/>
  <c r="BC214" i="1"/>
  <c r="BB214" i="1"/>
  <c r="BA214" i="1"/>
  <c r="AZ214" i="1"/>
  <c r="AY214" i="1"/>
  <c r="AX214" i="1"/>
  <c r="AW214" i="1"/>
  <c r="BF213" i="1"/>
  <c r="BE213" i="1"/>
  <c r="BD213" i="1"/>
  <c r="BC213" i="1"/>
  <c r="BB213" i="1"/>
  <c r="BA213" i="1"/>
  <c r="AZ213" i="1"/>
  <c r="AY213" i="1"/>
  <c r="AW213" i="1"/>
  <c r="BF212" i="1"/>
  <c r="BE212" i="1"/>
  <c r="BD212" i="1"/>
  <c r="BC212" i="1"/>
  <c r="BB212" i="1"/>
  <c r="BA212" i="1"/>
  <c r="AZ212" i="1"/>
  <c r="AY212" i="1"/>
  <c r="AX212" i="1"/>
  <c r="AW212" i="1"/>
  <c r="BF211" i="1"/>
  <c r="BE211" i="1"/>
  <c r="BD211" i="1"/>
  <c r="BC211" i="1"/>
  <c r="BB211" i="1"/>
  <c r="BA211" i="1"/>
  <c r="AZ211" i="1"/>
  <c r="AY211" i="1"/>
  <c r="AW211" i="1"/>
  <c r="BF210" i="1"/>
  <c r="BE210" i="1"/>
  <c r="BD210" i="1"/>
  <c r="BC210" i="1"/>
  <c r="BB210" i="1"/>
  <c r="BA210" i="1"/>
  <c r="AZ210" i="1"/>
  <c r="AY210" i="1"/>
  <c r="AX210" i="1"/>
  <c r="AW210" i="1"/>
  <c r="BF209" i="1"/>
  <c r="BE209" i="1"/>
  <c r="BD209" i="1"/>
  <c r="BC209" i="1"/>
  <c r="BB209" i="1"/>
  <c r="BA209" i="1"/>
  <c r="AZ209" i="1"/>
  <c r="AY209" i="1"/>
  <c r="AW209" i="1"/>
  <c r="BF208" i="1"/>
  <c r="BE208" i="1"/>
  <c r="BD208" i="1"/>
  <c r="BC208" i="1"/>
  <c r="BB208" i="1"/>
  <c r="BA208" i="1"/>
  <c r="AZ208" i="1"/>
  <c r="AY208" i="1"/>
  <c r="AX208" i="1"/>
  <c r="AW208" i="1"/>
  <c r="BF207" i="1"/>
  <c r="BE207" i="1"/>
  <c r="BD207" i="1"/>
  <c r="BC207" i="1"/>
  <c r="BB207" i="1"/>
  <c r="BA207" i="1"/>
  <c r="AZ207" i="1"/>
  <c r="AY207" i="1"/>
  <c r="AW207" i="1"/>
  <c r="BF206" i="1"/>
  <c r="BE206" i="1"/>
  <c r="BD206" i="1"/>
  <c r="BC206" i="1"/>
  <c r="BB206" i="1"/>
  <c r="BA206" i="1"/>
  <c r="AZ206" i="1"/>
  <c r="AY206" i="1"/>
  <c r="AX206" i="1"/>
  <c r="AW206" i="1"/>
  <c r="BF205" i="1"/>
  <c r="BE205" i="1"/>
  <c r="BD205" i="1"/>
  <c r="BC205" i="1"/>
  <c r="BB205" i="1"/>
  <c r="BA205" i="1"/>
  <c r="AZ205" i="1"/>
  <c r="AY205" i="1"/>
  <c r="AW205" i="1"/>
  <c r="BF204" i="1"/>
  <c r="BE204" i="1"/>
  <c r="BD204" i="1"/>
  <c r="BC204" i="1"/>
  <c r="BB204" i="1"/>
  <c r="BA204" i="1"/>
  <c r="AZ204" i="1"/>
  <c r="AY204" i="1"/>
  <c r="AX204" i="1"/>
  <c r="AW204" i="1"/>
  <c r="BF203" i="1"/>
  <c r="BE203" i="1"/>
  <c r="BD203" i="1"/>
  <c r="BC203" i="1"/>
  <c r="BB203" i="1"/>
  <c r="BA203" i="1"/>
  <c r="AZ203" i="1"/>
  <c r="AY203" i="1"/>
  <c r="AW203" i="1"/>
  <c r="BF202" i="1"/>
  <c r="BE202" i="1"/>
  <c r="BD202" i="1"/>
  <c r="BC202" i="1"/>
  <c r="BB202" i="1"/>
  <c r="BA202" i="1"/>
  <c r="AZ202" i="1"/>
  <c r="AY202" i="1"/>
  <c r="AX202" i="1"/>
  <c r="AW202" i="1"/>
  <c r="BF201" i="1"/>
  <c r="BE201" i="1"/>
  <c r="BD201" i="1"/>
  <c r="BC201" i="1"/>
  <c r="BB201" i="1"/>
  <c r="BA201" i="1"/>
  <c r="AZ201" i="1"/>
  <c r="AY201" i="1"/>
  <c r="AW201" i="1"/>
  <c r="BF200" i="1"/>
  <c r="BE200" i="1"/>
  <c r="BD200" i="1"/>
  <c r="BC200" i="1"/>
  <c r="BB200" i="1"/>
  <c r="BA200" i="1"/>
  <c r="AZ200" i="1"/>
  <c r="AY200" i="1"/>
  <c r="AX200" i="1"/>
  <c r="AW200" i="1"/>
  <c r="BF199" i="1"/>
  <c r="BE199" i="1"/>
  <c r="BD199" i="1"/>
  <c r="BC199" i="1"/>
  <c r="BB199" i="1"/>
  <c r="BA199" i="1"/>
  <c r="AZ199" i="1"/>
  <c r="AY199" i="1"/>
  <c r="AW199" i="1"/>
  <c r="BF198" i="1"/>
  <c r="BE198" i="1"/>
  <c r="BD198" i="1"/>
  <c r="BC198" i="1"/>
  <c r="BB198" i="1"/>
  <c r="BA198" i="1"/>
  <c r="AZ198" i="1"/>
  <c r="AY198" i="1"/>
  <c r="AX198" i="1"/>
  <c r="AW198" i="1"/>
  <c r="BF197" i="1"/>
  <c r="BE197" i="1"/>
  <c r="BD197" i="1"/>
  <c r="BC197" i="1"/>
  <c r="BB197" i="1"/>
  <c r="BA197" i="1"/>
  <c r="AZ197" i="1"/>
  <c r="AY197" i="1"/>
  <c r="AW197" i="1"/>
  <c r="BF196" i="1"/>
  <c r="BE196" i="1"/>
  <c r="BD196" i="1"/>
  <c r="BC196" i="1"/>
  <c r="BB196" i="1"/>
  <c r="BA196" i="1"/>
  <c r="AZ196" i="1"/>
  <c r="AY196" i="1"/>
  <c r="AX196" i="1"/>
  <c r="AW196" i="1"/>
  <c r="BF195" i="1"/>
  <c r="BE195" i="1"/>
  <c r="BD195" i="1"/>
  <c r="BC195" i="1"/>
  <c r="BB195" i="1"/>
  <c r="BA195" i="1"/>
  <c r="AZ195" i="1"/>
  <c r="AY195" i="1"/>
  <c r="AW195" i="1"/>
  <c r="BF194" i="1"/>
  <c r="BE194" i="1"/>
  <c r="BD194" i="1"/>
  <c r="BC194" i="1"/>
  <c r="BB194" i="1"/>
  <c r="BA194" i="1"/>
  <c r="AZ194" i="1"/>
  <c r="AY194" i="1"/>
  <c r="AX194" i="1"/>
  <c r="AW194" i="1"/>
  <c r="BF193" i="1"/>
  <c r="BE193" i="1"/>
  <c r="BD193" i="1"/>
  <c r="BC193" i="1"/>
  <c r="BB193" i="1"/>
  <c r="BA193" i="1"/>
  <c r="AZ193" i="1"/>
  <c r="AY193" i="1"/>
  <c r="AW193" i="1"/>
  <c r="BF192" i="1"/>
  <c r="BE192" i="1"/>
  <c r="BD192" i="1"/>
  <c r="BC192" i="1"/>
  <c r="BB192" i="1"/>
  <c r="BA192" i="1"/>
  <c r="AZ192" i="1"/>
  <c r="AY192" i="1"/>
  <c r="AX192" i="1"/>
  <c r="AW192" i="1"/>
  <c r="BF191" i="1"/>
  <c r="BE191" i="1"/>
  <c r="BD191" i="1"/>
  <c r="BC191" i="1"/>
  <c r="BB191" i="1"/>
  <c r="BA191" i="1"/>
  <c r="AZ191" i="1"/>
  <c r="AY191" i="1"/>
  <c r="AW191" i="1"/>
  <c r="BF190" i="1"/>
  <c r="BE190" i="1"/>
  <c r="BD190" i="1"/>
  <c r="BC190" i="1"/>
  <c r="BB190" i="1"/>
  <c r="BA190" i="1"/>
  <c r="AZ190" i="1"/>
  <c r="AY190" i="1"/>
  <c r="AX190" i="1"/>
  <c r="AW190" i="1"/>
  <c r="BF189" i="1"/>
  <c r="BE189" i="1"/>
  <c r="BD189" i="1"/>
  <c r="BC189" i="1"/>
  <c r="BB189" i="1"/>
  <c r="BA189" i="1"/>
  <c r="AZ189" i="1"/>
  <c r="AY189" i="1"/>
  <c r="AW189" i="1"/>
  <c r="BF188" i="1"/>
  <c r="BE188" i="1"/>
  <c r="BD188" i="1"/>
  <c r="BC188" i="1"/>
  <c r="BB188" i="1"/>
  <c r="BA188" i="1"/>
  <c r="AZ188" i="1"/>
  <c r="AY188" i="1"/>
  <c r="AX188" i="1"/>
  <c r="AW188" i="1"/>
  <c r="BF187" i="1"/>
  <c r="BE187" i="1"/>
  <c r="BD187" i="1"/>
  <c r="BC187" i="1"/>
  <c r="BB187" i="1"/>
  <c r="BA187" i="1"/>
  <c r="AZ187" i="1"/>
  <c r="AY187" i="1"/>
  <c r="AW187" i="1"/>
  <c r="BF186" i="1"/>
  <c r="BE186" i="1"/>
  <c r="BD186" i="1"/>
  <c r="BC186" i="1"/>
  <c r="BB186" i="1"/>
  <c r="BA186" i="1"/>
  <c r="AZ186" i="1"/>
  <c r="AY186" i="1"/>
  <c r="AX186" i="1"/>
  <c r="AW186" i="1"/>
  <c r="BF185" i="1"/>
  <c r="BE185" i="1"/>
  <c r="BD185" i="1"/>
  <c r="BC185" i="1"/>
  <c r="BB185" i="1"/>
  <c r="BA185" i="1"/>
  <c r="AZ185" i="1"/>
  <c r="AY185" i="1"/>
  <c r="AW185" i="1"/>
  <c r="BF184" i="1"/>
  <c r="BE184" i="1"/>
  <c r="BD184" i="1"/>
  <c r="BC184" i="1"/>
  <c r="BB184" i="1"/>
  <c r="BA184" i="1"/>
  <c r="AZ184" i="1"/>
  <c r="AY184" i="1"/>
  <c r="AX184" i="1"/>
  <c r="AW184" i="1"/>
  <c r="BF183" i="1"/>
  <c r="BE183" i="1"/>
  <c r="BD183" i="1"/>
  <c r="BC183" i="1"/>
  <c r="BB183" i="1"/>
  <c r="BA183" i="1"/>
  <c r="AZ183" i="1"/>
  <c r="AY183" i="1"/>
  <c r="AW183" i="1"/>
  <c r="BF182" i="1"/>
  <c r="BE182" i="1"/>
  <c r="BD182" i="1"/>
  <c r="BC182" i="1"/>
  <c r="BB182" i="1"/>
  <c r="BA182" i="1"/>
  <c r="AZ182" i="1"/>
  <c r="AY182" i="1"/>
  <c r="AX182" i="1"/>
  <c r="AW182" i="1"/>
  <c r="BF181" i="1"/>
  <c r="BE181" i="1"/>
  <c r="BD181" i="1"/>
  <c r="BC181" i="1"/>
  <c r="BB181" i="1"/>
  <c r="BA181" i="1"/>
  <c r="AZ181" i="1"/>
  <c r="AY181" i="1"/>
  <c r="AW181" i="1"/>
  <c r="BF180" i="1"/>
  <c r="BE180" i="1"/>
  <c r="BD180" i="1"/>
  <c r="BC180" i="1"/>
  <c r="BB180" i="1"/>
  <c r="BA180" i="1"/>
  <c r="AZ180" i="1"/>
  <c r="AY180" i="1"/>
  <c r="AX180" i="1"/>
  <c r="AW180" i="1"/>
  <c r="BF179" i="1"/>
  <c r="BE179" i="1"/>
  <c r="BD179" i="1"/>
  <c r="BC179" i="1"/>
  <c r="BB179" i="1"/>
  <c r="BA179" i="1"/>
  <c r="AZ179" i="1"/>
  <c r="AY179" i="1"/>
  <c r="AW179" i="1"/>
  <c r="BF178" i="1"/>
  <c r="BE178" i="1"/>
  <c r="BD178" i="1"/>
  <c r="BC178" i="1"/>
  <c r="BB178" i="1"/>
  <c r="BA178" i="1"/>
  <c r="AZ178" i="1"/>
  <c r="AY178" i="1"/>
  <c r="AX178" i="1"/>
  <c r="AW178" i="1"/>
  <c r="BF177" i="1"/>
  <c r="BE177" i="1"/>
  <c r="BD177" i="1"/>
  <c r="BC177" i="1"/>
  <c r="BB177" i="1"/>
  <c r="BA177" i="1"/>
  <c r="AZ177" i="1"/>
  <c r="AY177" i="1"/>
  <c r="AW177" i="1"/>
  <c r="BF176" i="1"/>
  <c r="BE176" i="1"/>
  <c r="BD176" i="1"/>
  <c r="BC176" i="1"/>
  <c r="BB176" i="1"/>
  <c r="BA176" i="1"/>
  <c r="AZ176" i="1"/>
  <c r="AY176" i="1"/>
  <c r="AX176" i="1"/>
  <c r="AW176" i="1"/>
  <c r="BF175" i="1"/>
  <c r="BE175" i="1"/>
  <c r="BD175" i="1"/>
  <c r="BC175" i="1"/>
  <c r="BB175" i="1"/>
  <c r="BA175" i="1"/>
  <c r="AZ175" i="1"/>
  <c r="AY175" i="1"/>
  <c r="AW175" i="1"/>
  <c r="BF174" i="1"/>
  <c r="BE174" i="1"/>
  <c r="BD174" i="1"/>
  <c r="BC174" i="1"/>
  <c r="BB174" i="1"/>
  <c r="BA174" i="1"/>
  <c r="AZ174" i="1"/>
  <c r="AY174" i="1"/>
  <c r="AX174" i="1"/>
  <c r="AW174" i="1"/>
  <c r="BF173" i="1"/>
  <c r="BE173" i="1"/>
  <c r="BD173" i="1"/>
  <c r="BC173" i="1"/>
  <c r="BB173" i="1"/>
  <c r="BA173" i="1"/>
  <c r="AZ173" i="1"/>
  <c r="AY173" i="1"/>
  <c r="AW173" i="1"/>
  <c r="BF172" i="1"/>
  <c r="BE172" i="1"/>
  <c r="BD172" i="1"/>
  <c r="BC172" i="1"/>
  <c r="BB172" i="1"/>
  <c r="BA172" i="1"/>
  <c r="AZ172" i="1"/>
  <c r="AY172" i="1"/>
  <c r="AX172" i="1"/>
  <c r="AW172" i="1"/>
  <c r="BF171" i="1"/>
  <c r="BE171" i="1"/>
  <c r="BD171" i="1"/>
  <c r="BC171" i="1"/>
  <c r="BB171" i="1"/>
  <c r="BA171" i="1"/>
  <c r="AZ171" i="1"/>
  <c r="AY171" i="1"/>
  <c r="AW171" i="1"/>
  <c r="BF170" i="1"/>
  <c r="BE170" i="1"/>
  <c r="BD170" i="1"/>
  <c r="BC170" i="1"/>
  <c r="BB170" i="1"/>
  <c r="BA170" i="1"/>
  <c r="AZ170" i="1"/>
  <c r="AY170" i="1"/>
  <c r="AX170" i="1"/>
  <c r="AW170" i="1"/>
  <c r="BF169" i="1"/>
  <c r="BE169" i="1"/>
  <c r="BD169" i="1"/>
  <c r="BC169" i="1"/>
  <c r="BB169" i="1"/>
  <c r="BA169" i="1"/>
  <c r="AZ169" i="1"/>
  <c r="AY169" i="1"/>
  <c r="AW169" i="1"/>
  <c r="BF168" i="1"/>
  <c r="BE168" i="1"/>
  <c r="BD168" i="1"/>
  <c r="BC168" i="1"/>
  <c r="BB168" i="1"/>
  <c r="BA168" i="1"/>
  <c r="AZ168" i="1"/>
  <c r="AY168" i="1"/>
  <c r="AX168" i="1"/>
  <c r="AW168" i="1"/>
  <c r="BF167" i="1"/>
  <c r="BE167" i="1"/>
  <c r="BD167" i="1"/>
  <c r="BC167" i="1"/>
  <c r="BB167" i="1"/>
  <c r="BA167" i="1"/>
  <c r="AZ167" i="1"/>
  <c r="AY167" i="1"/>
  <c r="AW167" i="1"/>
  <c r="BF166" i="1"/>
  <c r="BE166" i="1"/>
  <c r="BD166" i="1"/>
  <c r="BC166" i="1"/>
  <c r="BB166" i="1"/>
  <c r="BA166" i="1"/>
  <c r="AZ166" i="1"/>
  <c r="AY166" i="1"/>
  <c r="AX166" i="1"/>
  <c r="AW166" i="1"/>
  <c r="BF165" i="1"/>
  <c r="BE165" i="1"/>
  <c r="BD165" i="1"/>
  <c r="BC165" i="1"/>
  <c r="BB165" i="1"/>
  <c r="BA165" i="1"/>
  <c r="AZ165" i="1"/>
  <c r="AY165" i="1"/>
  <c r="AW165" i="1"/>
  <c r="BF164" i="1"/>
  <c r="BE164" i="1"/>
  <c r="BD164" i="1"/>
  <c r="BC164" i="1"/>
  <c r="BB164" i="1"/>
  <c r="BA164" i="1"/>
  <c r="AZ164" i="1"/>
  <c r="AY164" i="1"/>
  <c r="AX164" i="1"/>
  <c r="AW164" i="1"/>
  <c r="BF163" i="1"/>
  <c r="BE163" i="1"/>
  <c r="BD163" i="1"/>
  <c r="BC163" i="1"/>
  <c r="BB163" i="1"/>
  <c r="BA163" i="1"/>
  <c r="AZ163" i="1"/>
  <c r="AY163" i="1"/>
  <c r="AW163" i="1"/>
  <c r="BF162" i="1"/>
  <c r="BE162" i="1"/>
  <c r="BD162" i="1"/>
  <c r="BC162" i="1"/>
  <c r="BB162" i="1"/>
  <c r="BA162" i="1"/>
  <c r="AZ162" i="1"/>
  <c r="AY162" i="1"/>
  <c r="AX162" i="1"/>
  <c r="AW162" i="1"/>
  <c r="BF161" i="1"/>
  <c r="BE161" i="1"/>
  <c r="BD161" i="1"/>
  <c r="BC161" i="1"/>
  <c r="BB161" i="1"/>
  <c r="BA161" i="1"/>
  <c r="AZ161" i="1"/>
  <c r="AY161" i="1"/>
  <c r="AW161" i="1"/>
  <c r="BF160" i="1"/>
  <c r="BE160" i="1"/>
  <c r="BD160" i="1"/>
  <c r="BC160" i="1"/>
  <c r="BB160" i="1"/>
  <c r="BA160" i="1"/>
  <c r="AZ160" i="1"/>
  <c r="AY160" i="1"/>
  <c r="AX160" i="1"/>
  <c r="AW160" i="1"/>
  <c r="BE159" i="1"/>
  <c r="BD159" i="1"/>
  <c r="BC159" i="1"/>
  <c r="BB159" i="1"/>
  <c r="BA159" i="1"/>
  <c r="AZ159" i="1"/>
  <c r="AY159" i="1"/>
  <c r="AW159" i="1"/>
  <c r="BE158" i="1"/>
  <c r="BD158" i="1"/>
  <c r="BC158" i="1"/>
  <c r="BB158" i="1"/>
  <c r="BA158" i="1"/>
  <c r="AZ158" i="1"/>
  <c r="AY158" i="1"/>
  <c r="AX158" i="1"/>
  <c r="AW158" i="1"/>
  <c r="BF157" i="1"/>
  <c r="BE157" i="1"/>
  <c r="BD157" i="1"/>
  <c r="BC157" i="1"/>
  <c r="BB157" i="1"/>
  <c r="BA157" i="1"/>
  <c r="AZ157" i="1"/>
  <c r="AY157" i="1"/>
  <c r="AW157" i="1"/>
  <c r="BF156" i="1"/>
  <c r="BE156" i="1"/>
  <c r="BD156" i="1"/>
  <c r="BC156" i="1"/>
  <c r="BB156" i="1"/>
  <c r="BA156" i="1"/>
  <c r="AZ156" i="1"/>
  <c r="AY156" i="1"/>
  <c r="AX156" i="1"/>
  <c r="AW156" i="1"/>
  <c r="BF155" i="1"/>
  <c r="BE155" i="1"/>
  <c r="BD155" i="1"/>
  <c r="BC155" i="1"/>
  <c r="BB155" i="1"/>
  <c r="BA155" i="1"/>
  <c r="AZ155" i="1"/>
  <c r="AY155" i="1"/>
  <c r="AW155" i="1"/>
  <c r="BF154" i="1"/>
  <c r="BE154" i="1"/>
  <c r="BD154" i="1"/>
  <c r="BC154" i="1"/>
  <c r="BB154" i="1"/>
  <c r="BA154" i="1"/>
  <c r="AZ154" i="1"/>
  <c r="AY154" i="1"/>
  <c r="AX154" i="1"/>
  <c r="AW154" i="1"/>
  <c r="BF153" i="1"/>
  <c r="BE153" i="1"/>
  <c r="BD153" i="1"/>
  <c r="BC153" i="1"/>
  <c r="BB153" i="1"/>
  <c r="BA153" i="1"/>
  <c r="AZ153" i="1"/>
  <c r="AY153" i="1"/>
  <c r="AW153" i="1"/>
  <c r="BF152" i="1"/>
  <c r="BE152" i="1"/>
  <c r="BD152" i="1"/>
  <c r="BC152" i="1"/>
  <c r="BB152" i="1"/>
  <c r="BA152" i="1"/>
  <c r="AZ152" i="1"/>
  <c r="AY152" i="1"/>
  <c r="AX152" i="1"/>
  <c r="AW152" i="1"/>
  <c r="BF151" i="1"/>
  <c r="BE151" i="1"/>
  <c r="BD151" i="1"/>
  <c r="BC151" i="1"/>
  <c r="BB151" i="1"/>
  <c r="BA151" i="1"/>
  <c r="AZ151" i="1"/>
  <c r="AY151" i="1"/>
  <c r="AW151" i="1"/>
  <c r="BF150" i="1"/>
  <c r="BE150" i="1"/>
  <c r="BD150" i="1"/>
  <c r="BC150" i="1"/>
  <c r="BB150" i="1"/>
  <c r="BA150" i="1"/>
  <c r="AZ150" i="1"/>
  <c r="AY150" i="1"/>
  <c r="AX150" i="1"/>
  <c r="AW150" i="1"/>
  <c r="BE149" i="1"/>
  <c r="BD149" i="1"/>
  <c r="BC149" i="1"/>
  <c r="BB149" i="1"/>
  <c r="BA149" i="1"/>
  <c r="AZ149" i="1"/>
  <c r="AY149" i="1"/>
  <c r="AW149" i="1"/>
  <c r="BF148" i="1"/>
  <c r="BE148" i="1"/>
  <c r="BD148" i="1"/>
  <c r="BC148" i="1"/>
  <c r="BB148" i="1"/>
  <c r="BA148" i="1"/>
  <c r="AZ148" i="1"/>
  <c r="AY148" i="1"/>
  <c r="AX148" i="1"/>
  <c r="AW148" i="1"/>
  <c r="BF145" i="1"/>
  <c r="BE145" i="1"/>
  <c r="BD145" i="1"/>
  <c r="BC145" i="1"/>
  <c r="BB145" i="1"/>
  <c r="BA145" i="1"/>
  <c r="AZ145" i="1"/>
  <c r="AY145" i="1"/>
  <c r="AW145" i="1"/>
  <c r="BF144" i="1"/>
  <c r="BE144" i="1"/>
  <c r="BD144" i="1"/>
  <c r="BC144" i="1"/>
  <c r="BB144" i="1"/>
  <c r="BA144" i="1"/>
  <c r="AZ144" i="1"/>
  <c r="AY144" i="1"/>
  <c r="AX144" i="1"/>
  <c r="AW144" i="1"/>
  <c r="BF143" i="1"/>
  <c r="BE143" i="1"/>
  <c r="BD143" i="1"/>
  <c r="BC143" i="1"/>
  <c r="BB143" i="1"/>
  <c r="BA143" i="1"/>
  <c r="AZ143" i="1"/>
  <c r="AY143" i="1"/>
  <c r="AW143" i="1"/>
  <c r="BF142" i="1"/>
  <c r="BE142" i="1"/>
  <c r="BD142" i="1"/>
  <c r="BC142" i="1"/>
  <c r="BB142" i="1"/>
  <c r="BA142" i="1"/>
  <c r="AZ142" i="1"/>
  <c r="AY142" i="1"/>
  <c r="AX142" i="1"/>
  <c r="AW142" i="1"/>
  <c r="BF141" i="1"/>
  <c r="BE141" i="1"/>
  <c r="BD141" i="1"/>
  <c r="BC141" i="1"/>
  <c r="BB141" i="1"/>
  <c r="BA141" i="1"/>
  <c r="AZ141" i="1"/>
  <c r="AY141" i="1"/>
  <c r="AX141" i="1"/>
  <c r="AW141" i="1"/>
  <c r="BF140" i="1"/>
  <c r="BE140" i="1"/>
  <c r="BD140" i="1"/>
  <c r="BC140" i="1"/>
  <c r="BB140" i="1"/>
  <c r="BA140" i="1"/>
  <c r="AZ140" i="1"/>
  <c r="AY140" i="1"/>
  <c r="AX140" i="1"/>
  <c r="AW140" i="1"/>
  <c r="BF139" i="1"/>
  <c r="BE139" i="1"/>
  <c r="BD139" i="1"/>
  <c r="BC139" i="1"/>
  <c r="BB139" i="1"/>
  <c r="BA139" i="1"/>
  <c r="AZ139" i="1"/>
  <c r="AY139" i="1"/>
  <c r="AW139" i="1"/>
  <c r="BF138" i="1"/>
  <c r="BE138" i="1"/>
  <c r="BD138" i="1"/>
  <c r="BC138" i="1"/>
  <c r="BB138" i="1"/>
  <c r="BA138" i="1"/>
  <c r="AZ138" i="1"/>
  <c r="AY138" i="1"/>
  <c r="AX138" i="1"/>
  <c r="AW138" i="1"/>
  <c r="BF137" i="1"/>
  <c r="BE137" i="1"/>
  <c r="BD137" i="1"/>
  <c r="BC137" i="1"/>
  <c r="BB137" i="1"/>
  <c r="BA137" i="1"/>
  <c r="AZ137" i="1"/>
  <c r="AY137" i="1"/>
  <c r="AW137" i="1"/>
  <c r="BF136" i="1"/>
  <c r="BE136" i="1"/>
  <c r="BD136" i="1"/>
  <c r="BC136" i="1"/>
  <c r="BB136" i="1"/>
  <c r="BA136" i="1"/>
  <c r="AZ136" i="1"/>
  <c r="AY136" i="1"/>
  <c r="AX136" i="1"/>
  <c r="AW136" i="1"/>
  <c r="BF135" i="1"/>
  <c r="BE135" i="1"/>
  <c r="BD135" i="1"/>
  <c r="BC135" i="1"/>
  <c r="BB135" i="1"/>
  <c r="BA135" i="1"/>
  <c r="AZ135" i="1"/>
  <c r="AY135" i="1"/>
  <c r="AW135" i="1"/>
  <c r="BF134" i="1"/>
  <c r="BE134" i="1"/>
  <c r="BD134" i="1"/>
  <c r="BC134" i="1"/>
  <c r="BB134" i="1"/>
  <c r="BA134" i="1"/>
  <c r="AZ134" i="1"/>
  <c r="AY134" i="1"/>
  <c r="AX134" i="1"/>
  <c r="AW134" i="1"/>
  <c r="BF133" i="1"/>
  <c r="BE133" i="1"/>
  <c r="BD133" i="1"/>
  <c r="BC133" i="1"/>
  <c r="BB133" i="1"/>
  <c r="BA133" i="1"/>
  <c r="AZ133" i="1"/>
  <c r="AY133" i="1"/>
  <c r="AW133" i="1"/>
  <c r="BF132" i="1"/>
  <c r="BE132" i="1"/>
  <c r="BD132" i="1"/>
  <c r="BC132" i="1"/>
  <c r="BB132" i="1"/>
  <c r="BA132" i="1"/>
  <c r="AZ132" i="1"/>
  <c r="AY132" i="1"/>
  <c r="AX132" i="1"/>
  <c r="AW132" i="1"/>
  <c r="BF131" i="1"/>
  <c r="BE131" i="1"/>
  <c r="BD131" i="1"/>
  <c r="BC131" i="1"/>
  <c r="BB131" i="1"/>
  <c r="BA131" i="1"/>
  <c r="AZ131" i="1"/>
  <c r="AY131" i="1"/>
  <c r="AW131" i="1"/>
  <c r="BF130" i="1"/>
  <c r="BE130" i="1"/>
  <c r="BD130" i="1"/>
  <c r="BC130" i="1"/>
  <c r="BB130" i="1"/>
  <c r="BA130" i="1"/>
  <c r="AZ130" i="1"/>
  <c r="AY130" i="1"/>
  <c r="AX130" i="1"/>
  <c r="AW130" i="1"/>
  <c r="BF129" i="1"/>
  <c r="BE129" i="1"/>
  <c r="BD129" i="1"/>
  <c r="BC129" i="1"/>
  <c r="BB129" i="1"/>
  <c r="BA129" i="1"/>
  <c r="AZ129" i="1"/>
  <c r="AY129" i="1"/>
  <c r="AW129" i="1"/>
  <c r="BF128" i="1"/>
  <c r="BE128" i="1"/>
  <c r="BD128" i="1"/>
  <c r="BC128" i="1"/>
  <c r="BB128" i="1"/>
  <c r="BA128" i="1"/>
  <c r="AZ128" i="1"/>
  <c r="AY128" i="1"/>
  <c r="AX128" i="1"/>
  <c r="AW128" i="1"/>
  <c r="BF127" i="1"/>
  <c r="BE127" i="1"/>
  <c r="BD127" i="1"/>
  <c r="BC127" i="1"/>
  <c r="BB127" i="1"/>
  <c r="BA127" i="1"/>
  <c r="AZ127" i="1"/>
  <c r="AY127" i="1"/>
  <c r="AW127" i="1"/>
  <c r="BF126" i="1"/>
  <c r="BE126" i="1"/>
  <c r="BD126" i="1"/>
  <c r="BC126" i="1"/>
  <c r="BB126" i="1"/>
  <c r="BA126" i="1"/>
  <c r="AZ126" i="1"/>
  <c r="AY126" i="1"/>
  <c r="AX126" i="1"/>
  <c r="AW126" i="1"/>
  <c r="BF125" i="1"/>
  <c r="BE125" i="1"/>
  <c r="BD125" i="1"/>
  <c r="BC125" i="1"/>
  <c r="BB125" i="1"/>
  <c r="BA125" i="1"/>
  <c r="AZ125" i="1"/>
  <c r="AY125" i="1"/>
  <c r="AW125" i="1"/>
  <c r="BF124" i="1"/>
  <c r="BE124" i="1"/>
  <c r="BD124" i="1"/>
  <c r="BC124" i="1"/>
  <c r="BB124" i="1"/>
  <c r="BA124" i="1"/>
  <c r="AZ124" i="1"/>
  <c r="AY124" i="1"/>
  <c r="AX124" i="1"/>
  <c r="AW124" i="1"/>
  <c r="BF123" i="1"/>
  <c r="BE123" i="1"/>
  <c r="BD123" i="1"/>
  <c r="BC123" i="1"/>
  <c r="BB123" i="1"/>
  <c r="BA123" i="1"/>
  <c r="AZ123" i="1"/>
  <c r="AY123" i="1"/>
  <c r="AW123" i="1"/>
  <c r="BF122" i="1"/>
  <c r="BE122" i="1"/>
  <c r="BD122" i="1"/>
  <c r="BC122" i="1"/>
  <c r="BB122" i="1"/>
  <c r="BA122" i="1"/>
  <c r="AZ122" i="1"/>
  <c r="AY122" i="1"/>
  <c r="AX122" i="1"/>
  <c r="AW122" i="1"/>
  <c r="BF121" i="1"/>
  <c r="BE121" i="1"/>
  <c r="BD121" i="1"/>
  <c r="BC121" i="1"/>
  <c r="BB121" i="1"/>
  <c r="BA121" i="1"/>
  <c r="AZ121" i="1"/>
  <c r="AY121" i="1"/>
  <c r="AW121" i="1"/>
  <c r="BF120" i="1"/>
  <c r="BE120" i="1"/>
  <c r="BD120" i="1"/>
  <c r="BC120" i="1"/>
  <c r="BB120" i="1"/>
  <c r="BA120" i="1"/>
  <c r="AZ120" i="1"/>
  <c r="AY120" i="1"/>
  <c r="AX120" i="1"/>
  <c r="AW120" i="1"/>
  <c r="BF119" i="1"/>
  <c r="BE119" i="1"/>
  <c r="BD119" i="1"/>
  <c r="BC119" i="1"/>
  <c r="BB119" i="1"/>
  <c r="BA119" i="1"/>
  <c r="AZ119" i="1"/>
  <c r="AY119" i="1"/>
  <c r="AW119" i="1"/>
  <c r="BF118" i="1"/>
  <c r="BE118" i="1"/>
  <c r="BD118" i="1"/>
  <c r="BC118" i="1"/>
  <c r="BB118" i="1"/>
  <c r="BA118" i="1"/>
  <c r="AZ118" i="1"/>
  <c r="AY118" i="1"/>
  <c r="AX118" i="1"/>
  <c r="AW118" i="1"/>
  <c r="BF117" i="1"/>
  <c r="BE117" i="1"/>
  <c r="BD117" i="1"/>
  <c r="BC117" i="1"/>
  <c r="BB117" i="1"/>
  <c r="BA117" i="1"/>
  <c r="AZ117" i="1"/>
  <c r="AY117" i="1"/>
  <c r="AW117" i="1"/>
  <c r="BF116" i="1"/>
  <c r="BE116" i="1"/>
  <c r="BD116" i="1"/>
  <c r="BC116" i="1"/>
  <c r="BB116" i="1"/>
  <c r="BA116" i="1"/>
  <c r="AZ116" i="1"/>
  <c r="AY116" i="1"/>
  <c r="AX116" i="1"/>
  <c r="AW116" i="1"/>
  <c r="BE115" i="1"/>
  <c r="BD115" i="1"/>
  <c r="BB115" i="1"/>
  <c r="BA115" i="1"/>
  <c r="AZ115" i="1"/>
  <c r="AY115" i="1"/>
  <c r="AW115" i="1"/>
  <c r="BF114" i="1"/>
  <c r="BE114" i="1"/>
  <c r="BD114" i="1"/>
  <c r="BC114" i="1"/>
  <c r="BB114" i="1"/>
  <c r="BA114" i="1"/>
  <c r="AZ114" i="1"/>
  <c r="AY114" i="1"/>
  <c r="AX114" i="1"/>
  <c r="AW114" i="1"/>
  <c r="BE113" i="1"/>
  <c r="BD113" i="1"/>
  <c r="BC113" i="1"/>
  <c r="BB113" i="1"/>
  <c r="BA113" i="1"/>
  <c r="AZ113" i="1"/>
  <c r="AY113" i="1"/>
  <c r="AW113" i="1"/>
  <c r="BF112" i="1"/>
  <c r="BE112" i="1"/>
  <c r="BD112" i="1"/>
  <c r="BC112" i="1"/>
  <c r="BB112" i="1"/>
  <c r="BA112" i="1"/>
  <c r="AZ112" i="1"/>
  <c r="AY112" i="1"/>
  <c r="AX112" i="1"/>
  <c r="AW112" i="1"/>
  <c r="BF111" i="1"/>
  <c r="BE111" i="1"/>
  <c r="BD111" i="1"/>
  <c r="BC111" i="1"/>
  <c r="BB111" i="1"/>
  <c r="BA111" i="1"/>
  <c r="AY111" i="1"/>
  <c r="AW111" i="1"/>
  <c r="BF110" i="1"/>
  <c r="BE110" i="1"/>
  <c r="BD110" i="1"/>
  <c r="BC110" i="1"/>
  <c r="BB110" i="1"/>
  <c r="BA110" i="1"/>
  <c r="AZ110" i="1"/>
  <c r="AY110" i="1"/>
  <c r="AX110" i="1"/>
  <c r="AW110" i="1"/>
  <c r="BF107" i="1"/>
  <c r="BE107" i="1"/>
  <c r="BD107" i="1"/>
  <c r="BC107" i="1"/>
  <c r="BB107" i="1"/>
  <c r="BA107" i="1"/>
  <c r="AZ107" i="1"/>
  <c r="AY107" i="1"/>
  <c r="AW107" i="1"/>
  <c r="BF106" i="1"/>
  <c r="BE106" i="1"/>
  <c r="BD106" i="1"/>
  <c r="BC106" i="1"/>
  <c r="BB106" i="1"/>
  <c r="BA106" i="1"/>
  <c r="AZ106" i="1"/>
  <c r="AY106" i="1"/>
  <c r="AX106" i="1"/>
  <c r="AW106" i="1"/>
  <c r="BF105" i="1"/>
  <c r="BE105" i="1"/>
  <c r="BD105" i="1"/>
  <c r="BC105" i="1"/>
  <c r="BB105" i="1"/>
  <c r="BA105" i="1"/>
  <c r="AZ105" i="1"/>
  <c r="AY105" i="1"/>
  <c r="AW105" i="1"/>
  <c r="BF104" i="1"/>
  <c r="BE104" i="1"/>
  <c r="BD104" i="1"/>
  <c r="BC104" i="1"/>
  <c r="BB104" i="1"/>
  <c r="BA104" i="1"/>
  <c r="AZ104" i="1"/>
  <c r="AY104" i="1"/>
  <c r="AX104" i="1"/>
  <c r="AW104" i="1"/>
  <c r="BF103" i="1"/>
  <c r="BE103" i="1"/>
  <c r="BD103" i="1"/>
  <c r="BC103" i="1"/>
  <c r="BB103" i="1"/>
  <c r="BA103" i="1"/>
  <c r="AZ103" i="1"/>
  <c r="AY103" i="1"/>
  <c r="AW103" i="1"/>
  <c r="BF102" i="1"/>
  <c r="BE102" i="1"/>
  <c r="BD102" i="1"/>
  <c r="BC102" i="1"/>
  <c r="BB102" i="1"/>
  <c r="BA102" i="1"/>
  <c r="AZ102" i="1"/>
  <c r="AY102" i="1"/>
  <c r="AX102" i="1"/>
  <c r="AW102" i="1"/>
  <c r="BF101" i="1"/>
  <c r="BE101" i="1"/>
  <c r="BD101" i="1"/>
  <c r="BC101" i="1"/>
  <c r="BB101" i="1"/>
  <c r="BA101" i="1"/>
  <c r="AZ101" i="1"/>
  <c r="AY101" i="1"/>
  <c r="AW101" i="1"/>
  <c r="BF100" i="1"/>
  <c r="BE100" i="1"/>
  <c r="BD100" i="1"/>
  <c r="BC100" i="1"/>
  <c r="BB100" i="1"/>
  <c r="BA100" i="1"/>
  <c r="AZ100" i="1"/>
  <c r="AY100" i="1"/>
  <c r="AX100" i="1"/>
  <c r="AW100" i="1"/>
  <c r="BF99" i="1"/>
  <c r="BE99" i="1"/>
  <c r="BD99" i="1"/>
  <c r="BC99" i="1"/>
  <c r="BB99" i="1"/>
  <c r="BA99" i="1"/>
  <c r="AZ99" i="1"/>
  <c r="AY99" i="1"/>
  <c r="AW99" i="1"/>
  <c r="BF98" i="1"/>
  <c r="BE98" i="1"/>
  <c r="BD98" i="1"/>
  <c r="BC98" i="1"/>
  <c r="BB98" i="1"/>
  <c r="BA98" i="1"/>
  <c r="AZ98" i="1"/>
  <c r="AY98" i="1"/>
  <c r="AX98" i="1"/>
  <c r="AW98" i="1"/>
  <c r="BF97" i="1"/>
  <c r="BE97" i="1"/>
  <c r="BD97" i="1"/>
  <c r="BC97" i="1"/>
  <c r="BB97" i="1"/>
  <c r="BA97" i="1"/>
  <c r="AZ97" i="1"/>
  <c r="AY97" i="1"/>
  <c r="AW97" i="1"/>
  <c r="BF96" i="1"/>
  <c r="BE96" i="1"/>
  <c r="BD96" i="1"/>
  <c r="BC96" i="1"/>
  <c r="BB96" i="1"/>
  <c r="BA96" i="1"/>
  <c r="AZ96" i="1"/>
  <c r="AY96" i="1"/>
  <c r="AX96" i="1"/>
  <c r="AW96" i="1"/>
  <c r="BF95" i="1"/>
  <c r="BE95" i="1"/>
  <c r="BD95" i="1"/>
  <c r="BC95" i="1"/>
  <c r="BB95" i="1"/>
  <c r="BA95" i="1"/>
  <c r="AZ95" i="1"/>
  <c r="AY95" i="1"/>
  <c r="AW95" i="1"/>
  <c r="BF94" i="1"/>
  <c r="BE94" i="1"/>
  <c r="BD94" i="1"/>
  <c r="BC94" i="1"/>
  <c r="BB94" i="1"/>
  <c r="BA94" i="1"/>
  <c r="AZ94" i="1"/>
  <c r="AY94" i="1"/>
  <c r="AX94" i="1"/>
  <c r="AW94" i="1"/>
  <c r="BF93" i="1"/>
  <c r="BE93" i="1"/>
  <c r="BD93" i="1"/>
  <c r="BC93" i="1"/>
  <c r="BB93" i="1"/>
  <c r="BA93" i="1"/>
  <c r="AZ93" i="1"/>
  <c r="AY93" i="1"/>
  <c r="AW93" i="1"/>
  <c r="BF92" i="1"/>
  <c r="BE92" i="1"/>
  <c r="BD92" i="1"/>
  <c r="BC92" i="1"/>
  <c r="BB92" i="1"/>
  <c r="BA92" i="1"/>
  <c r="AZ92" i="1"/>
  <c r="AY92" i="1"/>
  <c r="AX92" i="1"/>
  <c r="AW92" i="1"/>
  <c r="BF91" i="1"/>
  <c r="BE91" i="1"/>
  <c r="BD91" i="1"/>
  <c r="BC91" i="1"/>
  <c r="BB91" i="1"/>
  <c r="BA91" i="1"/>
  <c r="AZ91" i="1"/>
  <c r="AY91" i="1"/>
  <c r="AW91" i="1"/>
  <c r="BF90" i="1"/>
  <c r="BE90" i="1"/>
  <c r="BD90" i="1"/>
  <c r="BC90" i="1"/>
  <c r="BB90" i="1"/>
  <c r="BA90" i="1"/>
  <c r="AZ90" i="1"/>
  <c r="AY90" i="1"/>
  <c r="AX90" i="1"/>
  <c r="AW90" i="1"/>
  <c r="BF89" i="1"/>
  <c r="BE89" i="1"/>
  <c r="BD89" i="1"/>
  <c r="BC89" i="1"/>
  <c r="BB89" i="1"/>
  <c r="BA89" i="1"/>
  <c r="AZ89" i="1"/>
  <c r="AY89" i="1"/>
  <c r="AW89" i="1"/>
  <c r="BF88" i="1"/>
  <c r="BE88" i="1"/>
  <c r="BD88" i="1"/>
  <c r="BC88" i="1"/>
  <c r="BB88" i="1"/>
  <c r="BA88" i="1"/>
  <c r="AZ88" i="1"/>
  <c r="AY88" i="1"/>
  <c r="AX88" i="1"/>
  <c r="AW88" i="1"/>
  <c r="BF87" i="1"/>
  <c r="BE87" i="1"/>
  <c r="BD87" i="1"/>
  <c r="BC87" i="1"/>
  <c r="BB87" i="1"/>
  <c r="BA87" i="1"/>
  <c r="AZ87" i="1"/>
  <c r="AY87" i="1"/>
  <c r="AW87" i="1"/>
  <c r="BF86" i="1"/>
  <c r="BE86" i="1"/>
  <c r="BD86" i="1"/>
  <c r="BC86" i="1"/>
  <c r="BB86" i="1"/>
  <c r="BA86" i="1"/>
  <c r="AZ86" i="1"/>
  <c r="AY86" i="1"/>
  <c r="AX86" i="1"/>
  <c r="AW86" i="1"/>
  <c r="BF85" i="1"/>
  <c r="BE85" i="1"/>
  <c r="BD85" i="1"/>
  <c r="BC85" i="1"/>
  <c r="BB85" i="1"/>
  <c r="BA85" i="1"/>
  <c r="AZ85" i="1"/>
  <c r="AY85" i="1"/>
  <c r="AW85" i="1"/>
  <c r="BF84" i="1"/>
  <c r="BE84" i="1"/>
  <c r="BD84" i="1"/>
  <c r="BC84" i="1"/>
  <c r="BB84" i="1"/>
  <c r="BA84" i="1"/>
  <c r="AZ84" i="1"/>
  <c r="AY84" i="1"/>
  <c r="AX84" i="1"/>
  <c r="AW84" i="1"/>
  <c r="BF83" i="1"/>
  <c r="BE83" i="1"/>
  <c r="BD83" i="1"/>
  <c r="BC83" i="1"/>
  <c r="BB83" i="1"/>
  <c r="BA83" i="1"/>
  <c r="AZ83" i="1"/>
  <c r="AY83" i="1"/>
  <c r="AW83" i="1"/>
  <c r="BF82" i="1"/>
  <c r="BE82" i="1"/>
  <c r="BD82" i="1"/>
  <c r="BC82" i="1"/>
  <c r="BB82" i="1"/>
  <c r="BA82" i="1"/>
  <c r="AZ82" i="1"/>
  <c r="AY82" i="1"/>
  <c r="AX82" i="1"/>
  <c r="AW82" i="1"/>
  <c r="BF81" i="1"/>
  <c r="BE81" i="1"/>
  <c r="BD81" i="1"/>
  <c r="BC81" i="1"/>
  <c r="BB81" i="1"/>
  <c r="BA81" i="1"/>
  <c r="AZ81" i="1"/>
  <c r="AY81" i="1"/>
  <c r="AW81" i="1"/>
  <c r="BF80" i="1"/>
  <c r="BE80" i="1"/>
  <c r="BD80" i="1"/>
  <c r="BC80" i="1"/>
  <c r="BB80" i="1"/>
  <c r="BA80" i="1"/>
  <c r="AZ80" i="1"/>
  <c r="AY80" i="1"/>
  <c r="AX80" i="1"/>
  <c r="AW80" i="1"/>
  <c r="BF79" i="1"/>
  <c r="BE79" i="1"/>
  <c r="BD79" i="1"/>
  <c r="BC79" i="1"/>
  <c r="BB79" i="1"/>
  <c r="BA79" i="1"/>
  <c r="AZ79" i="1"/>
  <c r="AY79" i="1"/>
  <c r="AW79" i="1"/>
  <c r="BF78" i="1"/>
  <c r="BE78" i="1"/>
  <c r="BD78" i="1"/>
  <c r="BC78" i="1"/>
  <c r="BB78" i="1"/>
  <c r="BA78" i="1"/>
  <c r="AZ78" i="1"/>
  <c r="AY78" i="1"/>
  <c r="AX78" i="1"/>
  <c r="AW78" i="1"/>
  <c r="BF77" i="1"/>
  <c r="BD77" i="1"/>
  <c r="BC77" i="1"/>
  <c r="BB77" i="1"/>
  <c r="BA77" i="1"/>
  <c r="AZ77" i="1"/>
  <c r="AY77" i="1"/>
  <c r="AW77" i="1"/>
  <c r="BF76" i="1"/>
  <c r="BD76" i="1"/>
  <c r="BC76" i="1"/>
  <c r="BB76" i="1"/>
  <c r="BA76" i="1"/>
  <c r="AZ76" i="1"/>
  <c r="AY76" i="1"/>
  <c r="AX76" i="1"/>
  <c r="AW76" i="1"/>
  <c r="BF75" i="1"/>
  <c r="BE75" i="1"/>
  <c r="BD75" i="1"/>
  <c r="BC75" i="1"/>
  <c r="BB75" i="1"/>
  <c r="BA75" i="1"/>
  <c r="AZ75" i="1"/>
  <c r="AY75" i="1"/>
  <c r="AW75" i="1"/>
  <c r="BF74" i="1"/>
  <c r="BE74" i="1"/>
  <c r="BD74" i="1"/>
  <c r="BC74" i="1"/>
  <c r="BB74" i="1"/>
  <c r="BA74" i="1"/>
  <c r="AZ74" i="1"/>
  <c r="AY74" i="1"/>
  <c r="AX74" i="1"/>
  <c r="AW74" i="1"/>
  <c r="BF73" i="1"/>
  <c r="BE73" i="1"/>
  <c r="BD73" i="1"/>
  <c r="BC73" i="1"/>
  <c r="BB73" i="1"/>
  <c r="BA73" i="1"/>
  <c r="AZ73" i="1"/>
  <c r="AY73" i="1"/>
  <c r="AW73" i="1"/>
  <c r="BF72" i="1"/>
  <c r="BE72" i="1"/>
  <c r="BD72" i="1"/>
  <c r="BC72" i="1"/>
  <c r="BB72" i="1"/>
  <c r="BA72" i="1"/>
  <c r="AZ72" i="1"/>
  <c r="AY72" i="1"/>
  <c r="AX72" i="1"/>
  <c r="AW72" i="1"/>
  <c r="BF71" i="1"/>
  <c r="BE71" i="1"/>
  <c r="BD71" i="1"/>
  <c r="BC71" i="1"/>
  <c r="BB71" i="1"/>
  <c r="BA71" i="1"/>
  <c r="AZ71" i="1"/>
  <c r="AY71" i="1"/>
  <c r="AW71" i="1"/>
  <c r="BF70" i="1"/>
  <c r="BE70" i="1"/>
  <c r="BD70" i="1"/>
  <c r="BC70" i="1"/>
  <c r="BB70" i="1"/>
  <c r="BA70" i="1"/>
  <c r="AZ70" i="1"/>
  <c r="AY70" i="1"/>
  <c r="AX70" i="1"/>
  <c r="AW70" i="1"/>
  <c r="BF69" i="1"/>
  <c r="BE69" i="1"/>
  <c r="BD69" i="1"/>
  <c r="BC69" i="1"/>
  <c r="BB69" i="1"/>
  <c r="BA69" i="1"/>
  <c r="AZ69" i="1"/>
  <c r="AY69" i="1"/>
  <c r="AW69" i="1"/>
  <c r="BF68" i="1"/>
  <c r="BE68" i="1"/>
  <c r="BD68" i="1"/>
  <c r="BC68" i="1"/>
  <c r="BB68" i="1"/>
  <c r="BA68" i="1"/>
  <c r="AZ68" i="1"/>
  <c r="AY68" i="1"/>
  <c r="AX68" i="1"/>
  <c r="AW68" i="1"/>
  <c r="BF67" i="1"/>
  <c r="BE67" i="1"/>
  <c r="BD67" i="1"/>
  <c r="BC67" i="1"/>
  <c r="BB67" i="1"/>
  <c r="BA67" i="1"/>
  <c r="AZ67" i="1"/>
  <c r="AY67" i="1"/>
  <c r="AW67" i="1"/>
  <c r="BF66" i="1"/>
  <c r="BE66" i="1"/>
  <c r="BD66" i="1"/>
  <c r="BC66" i="1"/>
  <c r="BB66" i="1"/>
  <c r="BA66" i="1"/>
  <c r="AZ66" i="1"/>
  <c r="AY66" i="1"/>
  <c r="AX66" i="1"/>
  <c r="AW66" i="1"/>
  <c r="BF65" i="1"/>
  <c r="BE65" i="1"/>
  <c r="BD65" i="1"/>
  <c r="BC65" i="1"/>
  <c r="BB65" i="1"/>
  <c r="BA65" i="1"/>
  <c r="AZ65" i="1"/>
  <c r="AY65" i="1"/>
  <c r="AW65" i="1"/>
  <c r="BF64" i="1"/>
  <c r="BE64" i="1"/>
  <c r="BD64" i="1"/>
  <c r="BC64" i="1"/>
  <c r="BB64" i="1"/>
  <c r="BA64" i="1"/>
  <c r="AZ64" i="1"/>
  <c r="AY64" i="1"/>
  <c r="AX64" i="1"/>
  <c r="AW64" i="1"/>
  <c r="BF63" i="1"/>
  <c r="BE63" i="1"/>
  <c r="BD63" i="1"/>
  <c r="BC63" i="1"/>
  <c r="BB63" i="1"/>
  <c r="BA63" i="1"/>
  <c r="AZ63" i="1"/>
  <c r="AY63" i="1"/>
  <c r="AW63" i="1"/>
  <c r="BF62" i="1"/>
  <c r="BE62" i="1"/>
  <c r="BD62" i="1"/>
  <c r="BC62" i="1"/>
  <c r="BB62" i="1"/>
  <c r="BA62" i="1"/>
  <c r="AZ62" i="1"/>
  <c r="AY62" i="1"/>
  <c r="AX62" i="1"/>
  <c r="AW62" i="1"/>
  <c r="BF61" i="1"/>
  <c r="BE61" i="1"/>
  <c r="BD61" i="1"/>
  <c r="BC61" i="1"/>
  <c r="BB61" i="1"/>
  <c r="BA61" i="1"/>
  <c r="AZ61" i="1"/>
  <c r="AY61" i="1"/>
  <c r="AW61" i="1"/>
  <c r="BF60" i="1"/>
  <c r="BE60" i="1"/>
  <c r="BD60" i="1"/>
  <c r="BC60" i="1"/>
  <c r="BB60" i="1"/>
  <c r="BA60" i="1"/>
  <c r="AZ60" i="1"/>
  <c r="AY60" i="1"/>
  <c r="AX60" i="1"/>
  <c r="AW60" i="1"/>
  <c r="BF59" i="1"/>
  <c r="BE59" i="1"/>
  <c r="BD59" i="1"/>
  <c r="BC59" i="1"/>
  <c r="BB59" i="1"/>
  <c r="BA59" i="1"/>
  <c r="AZ59" i="1"/>
  <c r="AY59" i="1"/>
  <c r="AW59" i="1"/>
  <c r="BF58" i="1"/>
  <c r="BE58" i="1"/>
  <c r="BD58" i="1"/>
  <c r="BC58" i="1"/>
  <c r="BB58" i="1"/>
  <c r="BA58" i="1"/>
  <c r="AZ58" i="1"/>
  <c r="AY58" i="1"/>
  <c r="AX58" i="1"/>
  <c r="AW58" i="1"/>
  <c r="BF57" i="1"/>
  <c r="BE57" i="1"/>
  <c r="BD57" i="1"/>
  <c r="BC57" i="1"/>
  <c r="BB57" i="1"/>
  <c r="BA57" i="1"/>
  <c r="AZ57" i="1"/>
  <c r="AY57" i="1"/>
  <c r="AW57" i="1"/>
  <c r="BF56" i="1"/>
  <c r="BE56" i="1"/>
  <c r="BD56" i="1"/>
  <c r="BC56" i="1"/>
  <c r="BB56" i="1"/>
  <c r="BA56" i="1"/>
  <c r="AZ56" i="1"/>
  <c r="AY56" i="1"/>
  <c r="AX56" i="1"/>
  <c r="AW56" i="1"/>
  <c r="BF55" i="1"/>
  <c r="BE55" i="1"/>
  <c r="BD55" i="1"/>
  <c r="BC55" i="1"/>
  <c r="BB55" i="1"/>
  <c r="BA55" i="1"/>
  <c r="AZ55" i="1"/>
  <c r="AY55" i="1"/>
  <c r="AW55" i="1"/>
  <c r="BF54" i="1"/>
  <c r="BE54" i="1"/>
  <c r="BD54" i="1"/>
  <c r="BC54" i="1"/>
  <c r="BB54" i="1"/>
  <c r="BA54" i="1"/>
  <c r="AZ54" i="1"/>
  <c r="AY54" i="1"/>
  <c r="AX54" i="1"/>
  <c r="AW54" i="1"/>
  <c r="BF53" i="1"/>
  <c r="BE53" i="1"/>
  <c r="BD53" i="1"/>
  <c r="BC53" i="1"/>
  <c r="BB53" i="1"/>
  <c r="BA53" i="1"/>
  <c r="AZ53" i="1"/>
  <c r="AY53" i="1"/>
  <c r="AW53" i="1"/>
  <c r="BF52" i="1"/>
  <c r="BE52" i="1"/>
  <c r="BD52" i="1"/>
  <c r="BC52" i="1"/>
  <c r="BB52" i="1"/>
  <c r="BA52" i="1"/>
  <c r="AZ52" i="1"/>
  <c r="AY52" i="1"/>
  <c r="AX52" i="1"/>
  <c r="AW52" i="1"/>
  <c r="BF51" i="1"/>
  <c r="BE51" i="1"/>
  <c r="BD51" i="1"/>
  <c r="BC51" i="1"/>
  <c r="BB51" i="1"/>
  <c r="BA51" i="1"/>
  <c r="AZ51" i="1"/>
  <c r="AY51" i="1"/>
  <c r="AW51" i="1"/>
  <c r="BF50" i="1"/>
  <c r="BE50" i="1"/>
  <c r="BD50" i="1"/>
  <c r="BC50" i="1"/>
  <c r="BB50" i="1"/>
  <c r="BA50" i="1"/>
  <c r="AZ50" i="1"/>
  <c r="AY50" i="1"/>
  <c r="AX50" i="1"/>
  <c r="AW50" i="1"/>
  <c r="BF49" i="1"/>
  <c r="BE49" i="1"/>
  <c r="BD49" i="1"/>
  <c r="BC49" i="1"/>
  <c r="BB49" i="1"/>
  <c r="BA49" i="1"/>
  <c r="AZ49" i="1"/>
  <c r="AY49" i="1"/>
  <c r="AW49" i="1"/>
  <c r="BF48" i="1"/>
  <c r="BE48" i="1"/>
  <c r="BD48" i="1"/>
  <c r="BC48" i="1"/>
  <c r="BB48" i="1"/>
  <c r="BA48" i="1"/>
  <c r="AZ48" i="1"/>
  <c r="AY48" i="1"/>
  <c r="AX48" i="1"/>
  <c r="AW48" i="1"/>
  <c r="BF47" i="1"/>
  <c r="BE47" i="1"/>
  <c r="BD47" i="1"/>
  <c r="BC47" i="1"/>
  <c r="BB47" i="1"/>
  <c r="BA47" i="1"/>
  <c r="AZ47" i="1"/>
  <c r="AY47" i="1"/>
  <c r="AW47" i="1"/>
  <c r="BF46" i="1"/>
  <c r="BE46" i="1"/>
  <c r="BD46" i="1"/>
  <c r="BC46" i="1"/>
  <c r="BB46" i="1"/>
  <c r="BA46" i="1"/>
  <c r="AZ46" i="1"/>
  <c r="AY46" i="1"/>
  <c r="AX46" i="1"/>
  <c r="AW46" i="1"/>
  <c r="BF45" i="1"/>
  <c r="BE45" i="1"/>
  <c r="BD45" i="1"/>
  <c r="BC45" i="1"/>
  <c r="BB45" i="1"/>
  <c r="BA45" i="1"/>
  <c r="AZ45" i="1"/>
  <c r="AY45" i="1"/>
  <c r="AW45" i="1"/>
  <c r="BF44" i="1"/>
  <c r="BE44" i="1"/>
  <c r="BD44" i="1"/>
  <c r="BC44" i="1"/>
  <c r="BB44" i="1"/>
  <c r="BA44" i="1"/>
  <c r="AZ44" i="1"/>
  <c r="AY44" i="1"/>
  <c r="AX44" i="1"/>
  <c r="AW44" i="1"/>
  <c r="BF43" i="1"/>
  <c r="BE43" i="1"/>
  <c r="BD43" i="1"/>
  <c r="BC43" i="1"/>
  <c r="BB43" i="1"/>
  <c r="BA43" i="1"/>
  <c r="AZ43" i="1"/>
  <c r="AY43" i="1"/>
  <c r="AW43" i="1"/>
  <c r="BF42" i="1"/>
  <c r="BE42" i="1"/>
  <c r="BD42" i="1"/>
  <c r="BC42" i="1"/>
  <c r="BB42" i="1"/>
  <c r="BA42" i="1"/>
  <c r="AZ42" i="1"/>
  <c r="AY42" i="1"/>
  <c r="AX42" i="1"/>
  <c r="AW42" i="1"/>
  <c r="BF41" i="1"/>
  <c r="BE41" i="1"/>
  <c r="BD41" i="1"/>
  <c r="BC41" i="1"/>
  <c r="BB41" i="1"/>
  <c r="BA41" i="1"/>
  <c r="AZ41" i="1"/>
  <c r="AY41" i="1"/>
  <c r="AW41" i="1"/>
  <c r="BF40" i="1"/>
  <c r="BE40" i="1"/>
  <c r="BD40" i="1"/>
  <c r="BC40" i="1"/>
  <c r="BB40" i="1"/>
  <c r="BA40" i="1"/>
  <c r="AZ40" i="1"/>
  <c r="AY40" i="1"/>
  <c r="AX40" i="1"/>
  <c r="AW40" i="1"/>
  <c r="BF39" i="1"/>
  <c r="BE39" i="1"/>
  <c r="BD39" i="1"/>
  <c r="BC39" i="1"/>
  <c r="BB39" i="1"/>
  <c r="BA39" i="1"/>
  <c r="AZ39" i="1"/>
  <c r="AY39" i="1"/>
  <c r="AW39" i="1"/>
  <c r="BF38" i="1"/>
  <c r="BE38" i="1"/>
  <c r="BD38" i="1"/>
  <c r="BC38" i="1"/>
  <c r="BB38" i="1"/>
  <c r="BA38" i="1"/>
  <c r="AZ38" i="1"/>
  <c r="AY38" i="1"/>
  <c r="AX38" i="1"/>
  <c r="AW38" i="1"/>
  <c r="BF37" i="1"/>
  <c r="BE37" i="1"/>
  <c r="BD37" i="1"/>
  <c r="BC37" i="1"/>
  <c r="BB37" i="1"/>
  <c r="BA37" i="1"/>
  <c r="AZ37" i="1"/>
  <c r="AY37" i="1"/>
  <c r="AW37" i="1"/>
  <c r="BF36" i="1"/>
  <c r="BE36" i="1"/>
  <c r="BD36" i="1"/>
  <c r="BC36" i="1"/>
  <c r="BB36" i="1"/>
  <c r="BA36" i="1"/>
  <c r="AZ36" i="1"/>
  <c r="AY36" i="1"/>
  <c r="AX36" i="1"/>
  <c r="AW36" i="1"/>
  <c r="BF35" i="1"/>
  <c r="BE35" i="1"/>
  <c r="BD35" i="1"/>
  <c r="BC35" i="1"/>
  <c r="BB35" i="1"/>
  <c r="BA35" i="1"/>
  <c r="AZ35" i="1"/>
  <c r="AY35" i="1"/>
  <c r="AW35" i="1"/>
  <c r="BF34" i="1"/>
  <c r="BE34" i="1"/>
  <c r="BD34" i="1"/>
  <c r="BC34" i="1"/>
  <c r="BB34" i="1"/>
  <c r="BA34" i="1"/>
  <c r="AZ34" i="1"/>
  <c r="AY34" i="1"/>
  <c r="AX34" i="1"/>
  <c r="AW34" i="1"/>
  <c r="BF33" i="1"/>
  <c r="BE33" i="1"/>
  <c r="BD33" i="1"/>
  <c r="BC33" i="1"/>
  <c r="BB33" i="1"/>
  <c r="BA33" i="1"/>
  <c r="AZ33" i="1"/>
  <c r="AY33" i="1"/>
  <c r="AW33" i="1"/>
  <c r="BF32" i="1"/>
  <c r="BE32" i="1"/>
  <c r="BD32" i="1"/>
  <c r="BC32" i="1"/>
  <c r="BB32" i="1"/>
  <c r="BA32" i="1"/>
  <c r="AZ32" i="1"/>
  <c r="AY32" i="1"/>
  <c r="AX32" i="1"/>
  <c r="AW32" i="1"/>
  <c r="BF31" i="1"/>
  <c r="BE31" i="1"/>
  <c r="BD31" i="1"/>
  <c r="BC31" i="1"/>
  <c r="BB31" i="1"/>
  <c r="BA31" i="1"/>
  <c r="AZ31" i="1"/>
  <c r="AY31" i="1"/>
  <c r="AW31" i="1"/>
  <c r="BF30" i="1"/>
  <c r="BE30" i="1"/>
  <c r="BD30" i="1"/>
  <c r="BC30" i="1"/>
  <c r="BB30" i="1"/>
  <c r="BA30" i="1"/>
  <c r="AZ30" i="1"/>
  <c r="AY30" i="1"/>
  <c r="AX30" i="1"/>
  <c r="AW30" i="1"/>
  <c r="BF29" i="1"/>
  <c r="BE29" i="1"/>
  <c r="BD29" i="1"/>
  <c r="BC29" i="1"/>
  <c r="BB29" i="1"/>
  <c r="BA29" i="1"/>
  <c r="AZ29" i="1"/>
  <c r="AY29" i="1"/>
  <c r="AW29" i="1"/>
  <c r="BF28" i="1"/>
  <c r="BE28" i="1"/>
  <c r="BD28" i="1"/>
  <c r="BC28" i="1"/>
  <c r="BB28" i="1"/>
  <c r="BA28" i="1"/>
  <c r="AZ28" i="1"/>
  <c r="AY28" i="1"/>
  <c r="AX28" i="1"/>
  <c r="AW28" i="1"/>
  <c r="BF27" i="1"/>
  <c r="BE27" i="1"/>
  <c r="BD27" i="1"/>
  <c r="BC27" i="1"/>
  <c r="BB27" i="1"/>
  <c r="BA27" i="1"/>
  <c r="AZ27" i="1"/>
  <c r="AY27" i="1"/>
  <c r="AW27" i="1"/>
  <c r="BF26" i="1"/>
  <c r="BE26" i="1"/>
  <c r="BD26" i="1"/>
  <c r="BC26" i="1"/>
  <c r="BB26" i="1"/>
  <c r="BA26" i="1"/>
  <c r="AZ26" i="1"/>
  <c r="AY26" i="1"/>
  <c r="AX26" i="1"/>
  <c r="AW26" i="1"/>
  <c r="BF25" i="1"/>
  <c r="BE25" i="1"/>
  <c r="BD25" i="1"/>
  <c r="BC25" i="1"/>
  <c r="BB25" i="1"/>
  <c r="BA25" i="1"/>
  <c r="AZ25" i="1"/>
  <c r="AY25" i="1"/>
  <c r="AW25" i="1"/>
  <c r="BF24" i="1"/>
  <c r="BE24" i="1"/>
  <c r="BD24" i="1"/>
  <c r="BC24" i="1"/>
  <c r="BB24" i="1"/>
  <c r="BA24" i="1"/>
  <c r="AZ24" i="1"/>
  <c r="AY24" i="1"/>
  <c r="AX24" i="1"/>
  <c r="AW24" i="1"/>
  <c r="BF23" i="1"/>
  <c r="BE23" i="1"/>
  <c r="BD23" i="1"/>
  <c r="BC23" i="1"/>
  <c r="BB23" i="1"/>
  <c r="BA23" i="1"/>
  <c r="AZ23" i="1"/>
  <c r="AY23" i="1"/>
  <c r="AW23" i="1"/>
  <c r="BF22" i="1"/>
  <c r="BE22" i="1"/>
  <c r="BD22" i="1"/>
  <c r="BC22" i="1"/>
  <c r="BB22" i="1"/>
  <c r="BA22" i="1"/>
  <c r="AZ22" i="1"/>
  <c r="AY22" i="1"/>
  <c r="AX22" i="1"/>
  <c r="AW22" i="1"/>
  <c r="BF21" i="1"/>
  <c r="BE21" i="1"/>
  <c r="BD21" i="1"/>
  <c r="BC21" i="1"/>
  <c r="BB21" i="1"/>
  <c r="BA21" i="1"/>
  <c r="AZ21" i="1"/>
  <c r="AY21" i="1"/>
  <c r="AW21" i="1"/>
  <c r="BF20" i="1"/>
  <c r="BE20" i="1"/>
  <c r="BD20" i="1"/>
  <c r="BC20" i="1"/>
  <c r="BB20" i="1"/>
  <c r="BA20" i="1"/>
  <c r="AZ20" i="1"/>
  <c r="AY20" i="1"/>
  <c r="AX20" i="1"/>
  <c r="AW20" i="1"/>
  <c r="BF19" i="1"/>
  <c r="BE19" i="1"/>
  <c r="BD19" i="1"/>
  <c r="BC19" i="1"/>
  <c r="BB19" i="1"/>
  <c r="BA19" i="1"/>
  <c r="AZ19" i="1"/>
  <c r="AY19" i="1"/>
  <c r="AW19" i="1"/>
  <c r="BF18" i="1"/>
  <c r="BE18" i="1"/>
  <c r="BD18" i="1"/>
  <c r="BC18" i="1"/>
  <c r="BB18" i="1"/>
  <c r="BA18" i="1"/>
  <c r="AZ18" i="1"/>
  <c r="AY18" i="1"/>
  <c r="AX18" i="1"/>
  <c r="AW18" i="1"/>
  <c r="BF17" i="1"/>
  <c r="BE17" i="1"/>
  <c r="BD17" i="1"/>
  <c r="BC17" i="1"/>
  <c r="BB17" i="1"/>
  <c r="BA17" i="1"/>
  <c r="AZ17" i="1"/>
  <c r="AY17" i="1"/>
  <c r="AW17" i="1"/>
  <c r="BF16" i="1"/>
  <c r="BE16" i="1"/>
  <c r="BD16" i="1"/>
  <c r="BC16" i="1"/>
  <c r="BB16" i="1"/>
  <c r="BA16" i="1"/>
  <c r="AZ16" i="1"/>
  <c r="AY16" i="1"/>
  <c r="AX16" i="1"/>
  <c r="AW16" i="1"/>
  <c r="BF15" i="1"/>
  <c r="BE15" i="1"/>
  <c r="BD15" i="1"/>
  <c r="BC15" i="1"/>
  <c r="BB15" i="1"/>
  <c r="BA15" i="1"/>
  <c r="AZ15" i="1"/>
  <c r="AY15" i="1"/>
  <c r="AW15" i="1"/>
  <c r="BF14" i="1"/>
  <c r="BE14" i="1"/>
  <c r="BD14" i="1"/>
  <c r="BC14" i="1"/>
  <c r="BB14" i="1"/>
  <c r="BA14" i="1"/>
  <c r="AZ14" i="1"/>
  <c r="AY14" i="1"/>
  <c r="AX14" i="1"/>
  <c r="AW14" i="1"/>
  <c r="BF13" i="1"/>
  <c r="BE13" i="1"/>
  <c r="BD13" i="1"/>
  <c r="BC13" i="1"/>
  <c r="BB13" i="1"/>
  <c r="BA13" i="1"/>
  <c r="AZ13" i="1"/>
  <c r="AY13" i="1"/>
  <c r="AW13" i="1"/>
  <c r="BF12" i="1"/>
  <c r="BE12" i="1"/>
  <c r="BD12" i="1"/>
  <c r="BC12" i="1"/>
  <c r="BB12" i="1"/>
  <c r="BA12" i="1"/>
  <c r="AZ12" i="1"/>
  <c r="AY12" i="1"/>
  <c r="AX12" i="1"/>
  <c r="AW12" i="1"/>
  <c r="BF11" i="1"/>
  <c r="BE11" i="1"/>
  <c r="BD11" i="1"/>
  <c r="BC11" i="1"/>
  <c r="BB11" i="1"/>
  <c r="BA11" i="1"/>
  <c r="AZ11" i="1"/>
  <c r="AY11" i="1"/>
  <c r="AW11" i="1"/>
  <c r="BF10" i="1"/>
  <c r="BE10" i="1"/>
  <c r="BD10" i="1"/>
  <c r="BC10" i="1"/>
  <c r="BB10" i="1"/>
  <c r="BA10" i="1"/>
  <c r="AZ10" i="1"/>
  <c r="AY10" i="1"/>
  <c r="AX10" i="1"/>
  <c r="AW10" i="1"/>
  <c r="BF8" i="1"/>
  <c r="BE8" i="1"/>
  <c r="BD8" i="1"/>
  <c r="BC8" i="1"/>
  <c r="BB8" i="1"/>
  <c r="BA8" i="1"/>
  <c r="AZ8" i="1"/>
  <c r="AY8" i="1"/>
  <c r="AX8" i="1"/>
  <c r="AW8" i="1"/>
  <c r="AW227" i="1" l="1"/>
  <c r="AT232" i="2"/>
  <c r="AT233" i="2"/>
  <c r="BB147" i="1"/>
  <c r="AX226" i="1"/>
  <c r="BB226" i="1"/>
  <c r="BF226" i="1"/>
  <c r="BA227" i="1"/>
  <c r="BE227" i="1"/>
  <c r="AY226" i="1"/>
  <c r="BC226" i="1"/>
  <c r="BB227" i="1"/>
  <c r="BF227" i="1"/>
  <c r="BD226" i="1"/>
  <c r="AY227" i="1"/>
  <c r="BC227" i="1"/>
  <c r="BA226" i="1"/>
  <c r="BE226" i="1"/>
  <c r="BD227" i="1"/>
  <c r="AW226" i="1"/>
  <c r="AX146" i="1"/>
  <c r="BB146" i="1"/>
  <c r="BF146" i="1"/>
  <c r="BA147" i="1"/>
  <c r="BE147" i="1"/>
  <c r="AY146" i="1"/>
  <c r="BC146" i="1"/>
  <c r="AW147" i="1"/>
  <c r="AZ146" i="1"/>
  <c r="BD146" i="1"/>
  <c r="AY147" i="1"/>
  <c r="AW146" i="1"/>
  <c r="BA146" i="1"/>
  <c r="BE146" i="1"/>
  <c r="BD147" i="1"/>
  <c r="AW108" i="1"/>
  <c r="BA108" i="1"/>
  <c r="AY108" i="1"/>
  <c r="BC108" i="1"/>
  <c r="AZ108" i="1"/>
  <c r="BD108" i="1"/>
  <c r="AX108" i="1"/>
  <c r="BB108" i="1"/>
  <c r="BG141" i="1"/>
  <c r="BF108" i="1"/>
  <c r="BG230" i="1"/>
  <c r="BG233" i="1" l="1"/>
  <c r="AX233" i="1"/>
  <c r="BD233" i="1"/>
  <c r="BB233" i="1"/>
  <c r="AW233" i="1"/>
  <c r="BA233" i="1"/>
  <c r="BC233" i="1"/>
  <c r="BF233" i="1"/>
  <c r="AY233" i="1"/>
  <c r="AH232" i="2"/>
  <c r="AH233" i="2"/>
  <c r="X232" i="2"/>
  <c r="X233" i="2"/>
  <c r="N232" i="2"/>
  <c r="N233" i="2"/>
  <c r="BE76" i="1" l="1"/>
  <c r="BE108" i="1" s="1"/>
  <c r="BE233" i="1" s="1"/>
  <c r="AR232" i="2"/>
  <c r="BB77" i="2"/>
  <c r="BB109" i="2" s="1"/>
  <c r="BB232" i="2" s="1"/>
  <c r="BE77" i="1"/>
  <c r="O147" i="1"/>
  <c r="AE147" i="1"/>
  <c r="AK147" i="1"/>
  <c r="BF113" i="1" l="1"/>
  <c r="BF115" i="1"/>
  <c r="AZ111" i="1"/>
  <c r="AZ147" i="1" s="1"/>
  <c r="AR233" i="2"/>
  <c r="BB76" i="2"/>
  <c r="BB108" i="2" s="1"/>
  <c r="BB233" i="2" s="1"/>
  <c r="AS147" i="1"/>
  <c r="L147" i="1" l="1"/>
  <c r="BC113" i="2"/>
  <c r="AI232" i="2"/>
  <c r="L232" i="2"/>
  <c r="BC115" i="2"/>
  <c r="AP232" i="2"/>
  <c r="BC115" i="1"/>
  <c r="BC147" i="1" s="1"/>
  <c r="O232" i="2"/>
  <c r="BF149" i="1"/>
  <c r="BF147" i="1"/>
  <c r="AW111" i="2"/>
  <c r="AW147" i="2" s="1"/>
  <c r="BC149" i="2" l="1"/>
  <c r="BC147" i="2"/>
  <c r="AZ115" i="2"/>
  <c r="BC232" i="2" l="1"/>
  <c r="AZ147" i="2"/>
  <c r="AZ232" i="2" s="1"/>
  <c r="AP227" i="1" l="1"/>
  <c r="AP226" i="1"/>
  <c r="S226" i="2" l="1"/>
  <c r="S233" i="2" s="1"/>
  <c r="T226" i="1"/>
  <c r="S227" i="2"/>
  <c r="S232" i="2" s="1"/>
  <c r="T227" i="1"/>
  <c r="I226" i="2"/>
  <c r="I233" i="2" s="1"/>
  <c r="I226" i="1"/>
  <c r="AC226" i="2"/>
  <c r="AC233" i="2" s="1"/>
  <c r="AE226" i="1"/>
  <c r="I227" i="2"/>
  <c r="I232" i="2" s="1"/>
  <c r="I227" i="1"/>
  <c r="AC227" i="2"/>
  <c r="AC232" i="2" s="1"/>
  <c r="AE227" i="1"/>
  <c r="AM226" i="2"/>
  <c r="AM233" i="2" s="1"/>
  <c r="AZ216" i="1"/>
  <c r="AZ226" i="1" s="1"/>
  <c r="AZ233" i="1" s="1"/>
  <c r="AM227" i="2"/>
  <c r="AM232" i="2" s="1"/>
  <c r="AZ217" i="1"/>
  <c r="AZ227" i="1" s="1"/>
  <c r="BF9" i="1"/>
  <c r="BE9" i="1"/>
  <c r="BE109" i="1" s="1"/>
  <c r="BE232" i="1" s="1"/>
  <c r="BD9" i="1"/>
  <c r="BD109" i="1" s="1"/>
  <c r="BD232" i="1" s="1"/>
  <c r="BC9" i="1"/>
  <c r="BB9" i="1"/>
  <c r="BA9" i="1"/>
  <c r="BA109" i="1" s="1"/>
  <c r="BA232" i="1" s="1"/>
  <c r="AZ9" i="1"/>
  <c r="AZ109" i="1" s="1"/>
  <c r="AZ232" i="1" s="1"/>
  <c r="AY9" i="1"/>
  <c r="AY109" i="1" s="1"/>
  <c r="AY232" i="1" s="1"/>
  <c r="AW9" i="1"/>
  <c r="G108" i="1"/>
  <c r="G233" i="1" s="1"/>
  <c r="R108" i="1"/>
  <c r="R233" i="1" s="1"/>
  <c r="AC147" i="1"/>
  <c r="AC108" i="1"/>
  <c r="AC233" i="1" s="1"/>
  <c r="AA147" i="4" l="1"/>
  <c r="G147" i="4"/>
  <c r="AU129" i="4"/>
  <c r="BD129" i="4" s="1"/>
  <c r="AU87" i="4"/>
  <c r="BD87" i="4" s="1"/>
  <c r="AK109" i="4"/>
  <c r="AK232" i="4" s="1"/>
  <c r="AJ235" i="4" s="1"/>
  <c r="AJ236" i="4" s="1"/>
  <c r="AA109" i="4"/>
  <c r="AA232" i="4" s="1"/>
  <c r="Z235" i="4" s="1"/>
  <c r="Z236" i="4" s="1"/>
  <c r="AN147" i="1"/>
  <c r="G147" i="1"/>
  <c r="R147" i="1"/>
  <c r="AC227" i="1"/>
  <c r="G227" i="1"/>
  <c r="AN227" i="1"/>
  <c r="R227" i="1"/>
  <c r="AU115" i="2"/>
  <c r="BD115" i="2" s="1"/>
  <c r="AU13" i="2"/>
  <c r="AU37" i="2"/>
  <c r="AU45" i="2"/>
  <c r="AU53" i="2"/>
  <c r="AU125" i="2"/>
  <c r="AA227" i="2"/>
  <c r="AU123" i="2"/>
  <c r="BD123" i="2" s="1"/>
  <c r="AX135" i="1"/>
  <c r="BG135" i="1" s="1"/>
  <c r="AX145" i="1"/>
  <c r="BG145" i="1" s="1"/>
  <c r="AX155" i="1"/>
  <c r="BG155" i="1" s="1"/>
  <c r="AX163" i="1"/>
  <c r="BG163" i="1" s="1"/>
  <c r="AX171" i="1"/>
  <c r="BG171" i="1" s="1"/>
  <c r="AX179" i="1"/>
  <c r="BG179" i="1" s="1"/>
  <c r="AX187" i="1"/>
  <c r="BG187" i="1" s="1"/>
  <c r="AX195" i="1"/>
  <c r="AX203" i="1"/>
  <c r="AX211" i="1"/>
  <c r="AX219" i="1"/>
  <c r="AX229" i="1"/>
  <c r="BC109" i="1"/>
  <c r="BC232" i="1" s="1"/>
  <c r="AX129" i="1"/>
  <c r="BG129" i="1" s="1"/>
  <c r="AX137" i="1"/>
  <c r="BG137" i="1" s="1"/>
  <c r="AU149" i="2"/>
  <c r="AX149" i="1"/>
  <c r="BG149" i="1" s="1"/>
  <c r="AX157" i="1"/>
  <c r="BG157" i="1" s="1"/>
  <c r="AU165" i="2"/>
  <c r="AX165" i="1"/>
  <c r="BG165" i="1" s="1"/>
  <c r="AX173" i="1"/>
  <c r="BG173" i="1" s="1"/>
  <c r="AU181" i="2"/>
  <c r="AX181" i="1"/>
  <c r="BG181" i="1" s="1"/>
  <c r="AU189" i="2"/>
  <c r="AX189" i="1"/>
  <c r="BG189" i="1" s="1"/>
  <c r="AX197" i="1"/>
  <c r="AU205" i="2"/>
  <c r="AX205" i="1"/>
  <c r="AU213" i="2"/>
  <c r="AX213" i="1"/>
  <c r="AU221" i="2"/>
  <c r="AX221" i="1"/>
  <c r="AX231" i="1"/>
  <c r="AW217" i="2"/>
  <c r="AW227" i="2" s="1"/>
  <c r="AW232" i="2" s="1"/>
  <c r="AU131" i="2"/>
  <c r="AX131" i="1"/>
  <c r="BG131" i="1" s="1"/>
  <c r="AX151" i="1"/>
  <c r="AX167" i="1"/>
  <c r="BG167" i="1" s="1"/>
  <c r="AX183" i="1"/>
  <c r="BG183" i="1" s="1"/>
  <c r="AX199" i="1"/>
  <c r="AX215" i="1"/>
  <c r="AX9" i="1"/>
  <c r="AU9" i="2"/>
  <c r="BD9" i="2" s="1"/>
  <c r="AX139" i="1"/>
  <c r="BG139" i="1" s="1"/>
  <c r="AX159" i="1"/>
  <c r="BG159" i="1" s="1"/>
  <c r="AX175" i="1"/>
  <c r="BG175" i="1" s="1"/>
  <c r="AX191" i="1"/>
  <c r="AX207" i="1"/>
  <c r="AX223" i="1"/>
  <c r="AX133" i="1"/>
  <c r="BG133" i="1" s="1"/>
  <c r="AU143" i="2"/>
  <c r="AX143" i="1"/>
  <c r="BG143" i="1" s="1"/>
  <c r="AX153" i="1"/>
  <c r="BG153" i="1" s="1"/>
  <c r="AX161" i="1"/>
  <c r="BG161" i="1" s="1"/>
  <c r="AX169" i="1"/>
  <c r="BG169" i="1" s="1"/>
  <c r="AX177" i="1"/>
  <c r="BG177" i="1" s="1"/>
  <c r="AX185" i="1"/>
  <c r="BG185" i="1" s="1"/>
  <c r="AX193" i="1"/>
  <c r="AX201" i="1"/>
  <c r="AX209" i="1"/>
  <c r="AX217" i="1"/>
  <c r="AX225" i="1"/>
  <c r="AW109" i="1"/>
  <c r="AW232" i="1" s="1"/>
  <c r="BB109" i="1"/>
  <c r="BB232" i="1" s="1"/>
  <c r="BF109" i="1"/>
  <c r="BF232" i="1" s="1"/>
  <c r="AW216" i="2"/>
  <c r="AW226" i="2" s="1"/>
  <c r="AW233" i="2" s="1"/>
  <c r="AX11" i="1"/>
  <c r="AX27" i="1"/>
  <c r="BG27" i="1" s="1"/>
  <c r="AU27" i="2"/>
  <c r="AX35" i="1"/>
  <c r="BG35" i="1" s="1"/>
  <c r="AU35" i="2"/>
  <c r="AX59" i="1"/>
  <c r="BG59" i="1" s="1"/>
  <c r="AU59" i="2"/>
  <c r="AX43" i="1"/>
  <c r="BG43" i="1" s="1"/>
  <c r="AU21" i="2"/>
  <c r="AX15" i="1"/>
  <c r="BG15" i="1" s="1"/>
  <c r="AU15" i="2"/>
  <c r="AX23" i="1"/>
  <c r="AU23" i="2"/>
  <c r="AX31" i="1"/>
  <c r="BG31" i="1" s="1"/>
  <c r="AU31" i="2"/>
  <c r="AX39" i="1"/>
  <c r="BG39" i="1" s="1"/>
  <c r="AU39" i="2"/>
  <c r="AX47" i="1"/>
  <c r="BG47" i="1" s="1"/>
  <c r="AU47" i="2"/>
  <c r="AX55" i="1"/>
  <c r="AU55" i="2"/>
  <c r="AX19" i="1"/>
  <c r="BG19" i="1" s="1"/>
  <c r="AU19" i="2"/>
  <c r="AX51" i="1"/>
  <c r="BG51" i="1" s="1"/>
  <c r="AU51" i="2"/>
  <c r="AX111" i="1"/>
  <c r="BG111" i="1" s="1"/>
  <c r="AX119" i="1"/>
  <c r="BG119" i="1" s="1"/>
  <c r="AU119" i="2"/>
  <c r="AU71" i="2"/>
  <c r="AX71" i="1"/>
  <c r="AX87" i="1"/>
  <c r="BG87" i="1" s="1"/>
  <c r="AX95" i="1"/>
  <c r="BG95" i="1" s="1"/>
  <c r="AU95" i="2"/>
  <c r="AX103" i="1"/>
  <c r="BG103" i="1" s="1"/>
  <c r="AX113" i="1"/>
  <c r="BG113" i="1" s="1"/>
  <c r="AU113" i="2"/>
  <c r="AX79" i="1"/>
  <c r="BG79" i="1" s="1"/>
  <c r="AU79" i="2"/>
  <c r="AU65" i="2"/>
  <c r="AX73" i="1"/>
  <c r="BG73" i="1" s="1"/>
  <c r="AU73" i="2"/>
  <c r="AX81" i="1"/>
  <c r="BG81" i="1" s="1"/>
  <c r="AU81" i="2"/>
  <c r="AX89" i="1"/>
  <c r="AU89" i="2"/>
  <c r="AX97" i="1"/>
  <c r="BG97" i="1" s="1"/>
  <c r="AU97" i="2"/>
  <c r="AX105" i="1"/>
  <c r="BG105" i="1" s="1"/>
  <c r="AU105" i="2"/>
  <c r="AU61" i="2"/>
  <c r="AX61" i="1"/>
  <c r="AX63" i="1"/>
  <c r="AX67" i="1"/>
  <c r="BG67" i="1" s="1"/>
  <c r="AU67" i="2"/>
  <c r="AX75" i="1"/>
  <c r="BG75" i="1" s="1"/>
  <c r="AU75" i="2"/>
  <c r="AX83" i="1"/>
  <c r="AU83" i="2"/>
  <c r="AX91" i="1"/>
  <c r="BG91" i="1" s="1"/>
  <c r="AU91" i="2"/>
  <c r="AX99" i="1"/>
  <c r="BG99" i="1" s="1"/>
  <c r="AU99" i="2"/>
  <c r="AX107" i="1"/>
  <c r="AX125" i="1"/>
  <c r="BG125" i="1" s="1"/>
  <c r="AX77" i="1"/>
  <c r="AX85" i="1"/>
  <c r="AX93" i="1"/>
  <c r="AX101" i="1"/>
  <c r="AX127" i="1"/>
  <c r="BG127" i="1" s="1"/>
  <c r="AX121" i="1"/>
  <c r="BG121" i="1" s="1"/>
  <c r="AX115" i="1"/>
  <c r="BG115" i="1" s="1"/>
  <c r="AX123" i="1"/>
  <c r="BG123" i="1" s="1"/>
  <c r="AX117" i="1"/>
  <c r="BG117" i="1" s="1"/>
  <c r="AX69" i="1"/>
  <c r="BG63" i="1"/>
  <c r="AX65" i="1"/>
  <c r="AX13" i="1"/>
  <c r="AX21" i="1"/>
  <c r="AX29" i="1"/>
  <c r="AX37" i="1"/>
  <c r="AX45" i="1"/>
  <c r="AX53" i="1"/>
  <c r="BG23" i="1"/>
  <c r="BG55" i="1"/>
  <c r="AX17" i="1"/>
  <c r="AX25" i="1"/>
  <c r="AX33" i="1"/>
  <c r="AX41" i="1"/>
  <c r="AX49" i="1"/>
  <c r="AX57" i="1"/>
  <c r="R109" i="1"/>
  <c r="AC109" i="1"/>
  <c r="G109" i="1"/>
  <c r="BG9" i="1"/>
  <c r="Q147" i="4" l="1"/>
  <c r="Q232" i="4" s="1"/>
  <c r="P235" i="4" s="1"/>
  <c r="AU127" i="4"/>
  <c r="AA237" i="4"/>
  <c r="AU11" i="4"/>
  <c r="G109" i="4"/>
  <c r="G232" i="4" s="1"/>
  <c r="G232" i="1"/>
  <c r="AU197" i="2"/>
  <c r="AC232" i="1"/>
  <c r="R232" i="1"/>
  <c r="AU29" i="2"/>
  <c r="AU103" i="2"/>
  <c r="BD103" i="2" s="1"/>
  <c r="AU87" i="2"/>
  <c r="BD87" i="2" s="1"/>
  <c r="AU217" i="2"/>
  <c r="AU201" i="2"/>
  <c r="AU185" i="2"/>
  <c r="BD185" i="2" s="1"/>
  <c r="AU169" i="2"/>
  <c r="BD169" i="2" s="1"/>
  <c r="AU153" i="2"/>
  <c r="AU139" i="2"/>
  <c r="AU127" i="2"/>
  <c r="AU111" i="2"/>
  <c r="AU193" i="2"/>
  <c r="BD193" i="2" s="1"/>
  <c r="AU43" i="2"/>
  <c r="BD43" i="2" s="1"/>
  <c r="AU145" i="2"/>
  <c r="BD145" i="2" s="1"/>
  <c r="AA232" i="2"/>
  <c r="AA234" i="2" s="1"/>
  <c r="AU63" i="2"/>
  <c r="BD63" i="2" s="1"/>
  <c r="AU11" i="2"/>
  <c r="BD11" i="2" s="1"/>
  <c r="AU173" i="2"/>
  <c r="AU157" i="2"/>
  <c r="BD157" i="2" s="1"/>
  <c r="AU137" i="2"/>
  <c r="BD137" i="2" s="1"/>
  <c r="AU135" i="2"/>
  <c r="AU209" i="2"/>
  <c r="BD209" i="2" s="1"/>
  <c r="AU177" i="2"/>
  <c r="AU161" i="2"/>
  <c r="BD161" i="2" s="1"/>
  <c r="AU133" i="2"/>
  <c r="AU207" i="2"/>
  <c r="BD207" i="2" s="1"/>
  <c r="AU175" i="2"/>
  <c r="BD175" i="2" s="1"/>
  <c r="AU223" i="2"/>
  <c r="BD223" i="2" s="1"/>
  <c r="AU191" i="2"/>
  <c r="AU159" i="2"/>
  <c r="BD159" i="2" s="1"/>
  <c r="G227" i="2"/>
  <c r="BG89" i="1"/>
  <c r="AX227" i="1"/>
  <c r="AU215" i="2"/>
  <c r="BD215" i="2" s="1"/>
  <c r="AU183" i="2"/>
  <c r="BD183" i="2" s="1"/>
  <c r="AU151" i="2"/>
  <c r="BD151" i="2" s="1"/>
  <c r="AU219" i="2"/>
  <c r="BD219" i="2" s="1"/>
  <c r="AU203" i="2"/>
  <c r="BD203" i="2" s="1"/>
  <c r="AU187" i="2"/>
  <c r="BD187" i="2" s="1"/>
  <c r="AU171" i="2"/>
  <c r="BD171" i="2" s="1"/>
  <c r="AU155" i="2"/>
  <c r="BG107" i="1"/>
  <c r="AU199" i="2"/>
  <c r="BD199" i="2" s="1"/>
  <c r="AU167" i="2"/>
  <c r="BD167" i="2" s="1"/>
  <c r="Q227" i="2"/>
  <c r="Q232" i="2" s="1"/>
  <c r="Q234" i="2" s="1"/>
  <c r="Q236" i="2" s="1"/>
  <c r="AU129" i="2"/>
  <c r="BD129" i="2" s="1"/>
  <c r="AU229" i="2"/>
  <c r="BD229" i="2" s="1"/>
  <c r="AU211" i="2"/>
  <c r="AU195" i="2"/>
  <c r="AU179" i="2"/>
  <c r="AU163" i="2"/>
  <c r="BD163" i="2" s="1"/>
  <c r="AU77" i="2"/>
  <c r="AU33" i="2"/>
  <c r="AU57" i="2"/>
  <c r="AU101" i="2"/>
  <c r="AU69" i="2"/>
  <c r="AU93" i="2"/>
  <c r="AU49" i="2"/>
  <c r="AA227" i="1"/>
  <c r="AU117" i="2"/>
  <c r="AU41" i="2"/>
  <c r="AU17" i="2"/>
  <c r="AL227" i="1"/>
  <c r="AU121" i="2"/>
  <c r="AU85" i="2"/>
  <c r="AU25" i="2"/>
  <c r="BD125" i="2"/>
  <c r="AK227" i="2"/>
  <c r="AU231" i="2"/>
  <c r="BG83" i="1"/>
  <c r="BG217" i="1"/>
  <c r="BG201" i="1"/>
  <c r="BD143" i="2"/>
  <c r="BG223" i="1"/>
  <c r="BG191" i="1"/>
  <c r="BD213" i="2"/>
  <c r="BD197" i="2"/>
  <c r="BG219" i="1"/>
  <c r="BG203" i="1"/>
  <c r="BD217" i="2"/>
  <c r="BD201" i="2"/>
  <c r="BD191" i="2"/>
  <c r="BG199" i="1"/>
  <c r="BG221" i="1"/>
  <c r="BG205" i="1"/>
  <c r="BD181" i="2"/>
  <c r="BD165" i="2"/>
  <c r="BD149" i="2"/>
  <c r="BG225" i="1"/>
  <c r="BG209" i="1"/>
  <c r="BG193" i="1"/>
  <c r="BD153" i="2"/>
  <c r="BD133" i="2"/>
  <c r="BG207" i="1"/>
  <c r="BD131" i="2"/>
  <c r="BD221" i="2"/>
  <c r="BD205" i="2"/>
  <c r="BD189" i="2"/>
  <c r="BG229" i="1"/>
  <c r="BG211" i="1"/>
  <c r="BG195" i="1"/>
  <c r="BD135" i="2"/>
  <c r="AU225" i="2"/>
  <c r="BD177" i="2"/>
  <c r="BD139" i="2"/>
  <c r="BG215" i="1"/>
  <c r="BG151" i="1"/>
  <c r="BG231" i="1"/>
  <c r="BG213" i="1"/>
  <c r="BG197" i="1"/>
  <c r="BD173" i="2"/>
  <c r="BD211" i="2"/>
  <c r="BD195" i="2"/>
  <c r="BD179" i="2"/>
  <c r="BD51" i="2"/>
  <c r="BD55" i="2"/>
  <c r="BD39" i="2"/>
  <c r="BD23" i="2"/>
  <c r="BD21" i="2"/>
  <c r="BD45" i="2"/>
  <c r="BD59" i="2"/>
  <c r="BD27" i="2"/>
  <c r="BD37" i="2"/>
  <c r="BD19" i="2"/>
  <c r="BD47" i="2"/>
  <c r="BD31" i="2"/>
  <c r="BD15" i="2"/>
  <c r="BD29" i="2"/>
  <c r="BD35" i="2"/>
  <c r="BG11" i="1"/>
  <c r="BD53" i="2"/>
  <c r="BD13" i="2"/>
  <c r="BD97" i="2"/>
  <c r="BD81" i="2"/>
  <c r="BD65" i="2"/>
  <c r="BD71" i="2"/>
  <c r="BD119" i="2"/>
  <c r="AU107" i="2"/>
  <c r="BD91" i="2"/>
  <c r="BD75" i="2"/>
  <c r="BG61" i="1"/>
  <c r="BD61" i="2"/>
  <c r="BD105" i="2"/>
  <c r="BD89" i="2"/>
  <c r="BD73" i="2"/>
  <c r="BD127" i="2"/>
  <c r="BD111" i="2"/>
  <c r="BD99" i="2"/>
  <c r="BD83" i="2"/>
  <c r="BD67" i="2"/>
  <c r="BD79" i="2"/>
  <c r="BD113" i="2"/>
  <c r="BD95" i="2"/>
  <c r="BG71" i="1"/>
  <c r="BG147" i="1"/>
  <c r="BG85" i="1"/>
  <c r="AX147" i="1"/>
  <c r="BG77" i="1"/>
  <c r="BG101" i="1"/>
  <c r="BG93" i="1"/>
  <c r="BG69" i="1"/>
  <c r="BG65" i="1"/>
  <c r="BG33" i="1"/>
  <c r="BG37" i="1"/>
  <c r="BG57" i="1"/>
  <c r="BG25" i="1"/>
  <c r="BG29" i="1"/>
  <c r="BG49" i="1"/>
  <c r="BG17" i="1"/>
  <c r="BG53" i="1"/>
  <c r="BG21" i="1"/>
  <c r="BG41" i="1"/>
  <c r="BG45" i="1"/>
  <c r="BG13" i="1"/>
  <c r="AX109" i="1"/>
  <c r="AV109" i="1"/>
  <c r="AV232" i="1" s="1"/>
  <c r="AU109" i="1"/>
  <c r="AU232" i="1" s="1"/>
  <c r="AT109" i="1"/>
  <c r="AT232" i="1" s="1"/>
  <c r="AS109" i="1"/>
  <c r="AS232" i="1" s="1"/>
  <c r="AR109" i="1"/>
  <c r="AR232" i="1" s="1"/>
  <c r="AQ109" i="1"/>
  <c r="AQ232" i="1" s="1"/>
  <c r="AP109" i="1"/>
  <c r="AP232" i="1" s="1"/>
  <c r="AO109" i="1"/>
  <c r="AO232" i="1" s="1"/>
  <c r="AN109" i="1"/>
  <c r="AN232" i="1" s="1"/>
  <c r="AM109" i="1"/>
  <c r="AM232" i="1" s="1"/>
  <c r="AK109" i="1"/>
  <c r="AK232" i="1" s="1"/>
  <c r="AJ109" i="1"/>
  <c r="AJ232" i="1" s="1"/>
  <c r="AI109" i="1"/>
  <c r="AI232" i="1" s="1"/>
  <c r="AH109" i="1"/>
  <c r="AH232" i="1" s="1"/>
  <c r="AG109" i="1"/>
  <c r="AG232" i="1" s="1"/>
  <c r="AF109" i="1"/>
  <c r="AF232" i="1" s="1"/>
  <c r="AE109" i="1"/>
  <c r="AE232" i="1" s="1"/>
  <c r="AD109" i="1"/>
  <c r="AD232" i="1" s="1"/>
  <c r="AB109" i="1"/>
  <c r="AB232" i="1" s="1"/>
  <c r="Z109" i="1"/>
  <c r="Z232" i="1" s="1"/>
  <c r="Y109" i="1"/>
  <c r="Y232" i="1" s="1"/>
  <c r="X109" i="1"/>
  <c r="X232" i="1" s="1"/>
  <c r="W109" i="1"/>
  <c r="W232" i="1" s="1"/>
  <c r="V109" i="1"/>
  <c r="V232" i="1" s="1"/>
  <c r="U109" i="1"/>
  <c r="U232" i="1" s="1"/>
  <c r="T109" i="1"/>
  <c r="T232" i="1" s="1"/>
  <c r="S109" i="1"/>
  <c r="S232" i="1" s="1"/>
  <c r="Q109" i="1"/>
  <c r="Q232" i="1" s="1"/>
  <c r="O109" i="1"/>
  <c r="O232" i="1" s="1"/>
  <c r="N109" i="1"/>
  <c r="N232" i="1" s="1"/>
  <c r="M109" i="1"/>
  <c r="M232" i="1" s="1"/>
  <c r="L109" i="1"/>
  <c r="L232" i="1" s="1"/>
  <c r="K109" i="1"/>
  <c r="K232" i="1" s="1"/>
  <c r="J109" i="1"/>
  <c r="J232" i="1" s="1"/>
  <c r="I109" i="1"/>
  <c r="I232" i="1" s="1"/>
  <c r="H109" i="1"/>
  <c r="H232" i="1" s="1"/>
  <c r="AV108" i="1"/>
  <c r="AV233" i="1" s="1"/>
  <c r="AU108" i="1"/>
  <c r="AU233" i="1" s="1"/>
  <c r="AT108" i="1"/>
  <c r="AT233" i="1" s="1"/>
  <c r="AS108" i="1"/>
  <c r="AS233" i="1" s="1"/>
  <c r="AR108" i="1"/>
  <c r="AR233" i="1" s="1"/>
  <c r="AQ108" i="1"/>
  <c r="AQ233" i="1" s="1"/>
  <c r="AP108" i="1"/>
  <c r="AP233" i="1" s="1"/>
  <c r="AO108" i="1"/>
  <c r="AO233" i="1" s="1"/>
  <c r="AN108" i="1"/>
  <c r="AN233" i="1" s="1"/>
  <c r="AM108" i="1"/>
  <c r="AM233" i="1" s="1"/>
  <c r="AK108" i="1"/>
  <c r="AK233" i="1" s="1"/>
  <c r="AJ108" i="1"/>
  <c r="AJ233" i="1" s="1"/>
  <c r="AI108" i="1"/>
  <c r="AI233" i="1" s="1"/>
  <c r="AH108" i="1"/>
  <c r="AH233" i="1" s="1"/>
  <c r="AG108" i="1"/>
  <c r="AG233" i="1" s="1"/>
  <c r="AF108" i="1"/>
  <c r="AF233" i="1" s="1"/>
  <c r="AE108" i="1"/>
  <c r="AE233" i="1" s="1"/>
  <c r="AD108" i="1"/>
  <c r="AD233" i="1" s="1"/>
  <c r="AB108" i="1"/>
  <c r="AB233" i="1" s="1"/>
  <c r="Z108" i="1"/>
  <c r="Z233" i="1" s="1"/>
  <c r="Y108" i="1"/>
  <c r="Y233" i="1" s="1"/>
  <c r="X108" i="1"/>
  <c r="X233" i="1" s="1"/>
  <c r="W108" i="1"/>
  <c r="W233" i="1" s="1"/>
  <c r="V108" i="1"/>
  <c r="V233" i="1" s="1"/>
  <c r="U108" i="1"/>
  <c r="U233" i="1" s="1"/>
  <c r="T108" i="1"/>
  <c r="T233" i="1" s="1"/>
  <c r="S108" i="1"/>
  <c r="S233" i="1" s="1"/>
  <c r="Q108" i="1"/>
  <c r="Q233" i="1" s="1"/>
  <c r="O108" i="1"/>
  <c r="O233" i="1" s="1"/>
  <c r="N108" i="1"/>
  <c r="N233" i="1" s="1"/>
  <c r="M108" i="1"/>
  <c r="M233" i="1" s="1"/>
  <c r="L108" i="1"/>
  <c r="L233" i="1" s="1"/>
  <c r="K108" i="1"/>
  <c r="K233" i="1" s="1"/>
  <c r="J108" i="1"/>
  <c r="J233" i="1" s="1"/>
  <c r="I108" i="1"/>
  <c r="I233" i="1" s="1"/>
  <c r="H108" i="1"/>
  <c r="H233" i="1" s="1"/>
  <c r="F238" i="4" l="1"/>
  <c r="F239" i="4" s="1"/>
  <c r="F235" i="4"/>
  <c r="F236" i="4" s="1"/>
  <c r="BD127" i="4"/>
  <c r="BD147" i="4" s="1"/>
  <c r="AU147" i="4"/>
  <c r="BD11" i="4"/>
  <c r="BD109" i="4" s="1"/>
  <c r="BD232" i="4" s="1"/>
  <c r="AU109" i="4"/>
  <c r="AU232" i="4" s="1"/>
  <c r="AA236" i="2"/>
  <c r="AA237" i="2"/>
  <c r="AX232" i="1"/>
  <c r="G232" i="2"/>
  <c r="AK232" i="2"/>
  <c r="AK234" i="2" s="1"/>
  <c r="AK236" i="2" s="1"/>
  <c r="AU147" i="2"/>
  <c r="AU109" i="2"/>
  <c r="AU227" i="2"/>
  <c r="BD155" i="2"/>
  <c r="BD85" i="2"/>
  <c r="BD17" i="2"/>
  <c r="BD101" i="2"/>
  <c r="BD121" i="2"/>
  <c r="BD41" i="2"/>
  <c r="BD49" i="2"/>
  <c r="BD57" i="2"/>
  <c r="BD117" i="2"/>
  <c r="BD147" i="2" s="1"/>
  <c r="BD93" i="2"/>
  <c r="BD33" i="2"/>
  <c r="BD25" i="2"/>
  <c r="BD69" i="2"/>
  <c r="BD77" i="2"/>
  <c r="P147" i="1"/>
  <c r="AA109" i="1"/>
  <c r="AL147" i="1"/>
  <c r="AL109" i="1"/>
  <c r="AA147" i="1"/>
  <c r="BD231" i="2"/>
  <c r="BG227" i="1"/>
  <c r="BD225" i="2"/>
  <c r="BD107" i="2"/>
  <c r="BG109" i="1"/>
  <c r="F108" i="1"/>
  <c r="F233" i="1" s="1"/>
  <c r="AA232" i="1" l="1"/>
  <c r="F234" i="2"/>
  <c r="F236" i="2" s="1"/>
  <c r="AL232" i="1"/>
  <c r="AU232" i="2"/>
  <c r="BG232" i="1"/>
  <c r="BD109" i="2"/>
  <c r="Q234" i="1"/>
  <c r="Q236" i="1" s="1"/>
  <c r="AM234" i="1"/>
  <c r="AM236" i="1" s="1"/>
  <c r="AB234" i="1"/>
  <c r="AB236" i="1" s="1"/>
  <c r="BD227" i="2"/>
  <c r="BD232" i="2" s="1"/>
  <c r="F109" i="1"/>
  <c r="P109" i="1" l="1"/>
  <c r="F232" i="1"/>
  <c r="F234" i="1" s="1"/>
  <c r="F236" i="1" s="1"/>
  <c r="AX234" i="2"/>
  <c r="P227" i="1"/>
  <c r="P232" i="1" l="1"/>
  <c r="AW234" i="1"/>
  <c r="AW236" i="1" s="1"/>
</calcChain>
</file>

<file path=xl/sharedStrings.xml><?xml version="1.0" encoding="utf-8"?>
<sst xmlns="http://schemas.openxmlformats.org/spreadsheetml/2006/main" count="1456" uniqueCount="218">
  <si>
    <t>Код МО</t>
  </si>
  <si>
    <t>Хабаровский филиал АО "СК "СОГАЗ-МЕД"</t>
  </si>
  <si>
    <t>Филиал "Хабаровский" ЗАО "Страховая группа "Спасские ворота-М"</t>
  </si>
  <si>
    <t>ООО ВТБ МС</t>
  </si>
  <si>
    <t>Скорая медицинская помощь</t>
  </si>
  <si>
    <t>Амбулаторная медицинская помощь, всего</t>
  </si>
  <si>
    <t>в том числе</t>
  </si>
  <si>
    <t>Диализ, сеанс</t>
  </si>
  <si>
    <t>Стационарная медицинская помощь (законченный случай)</t>
  </si>
  <si>
    <t>Дневной стационар (случай лечения)</t>
  </si>
  <si>
    <t>Медицинская помощь в условиях дневного стационара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</si>
  <si>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</si>
  <si>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</si>
  <si>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медицинской помощи</t>
  </si>
  <si>
    <t xml:space="preserve"> ВМП (случай госпитализации)</t>
  </si>
  <si>
    <t>медицинская реабилитация (койко-день)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</si>
  <si>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</si>
  <si>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</si>
  <si>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</si>
  <si>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</si>
  <si>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</si>
  <si>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</si>
  <si>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</si>
  <si>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</si>
  <si>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</si>
  <si>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</si>
  <si>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</si>
  <si>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</si>
  <si>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</si>
  <si>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</si>
  <si>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</si>
  <si>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</si>
  <si>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</si>
  <si>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</si>
  <si>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</si>
  <si>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</si>
  <si>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</si>
  <si>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</si>
  <si>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</si>
  <si>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</si>
  <si>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</si>
  <si>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</si>
  <si>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</si>
  <si>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</si>
  <si>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</si>
  <si>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</si>
  <si>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</si>
  <si>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</si>
  <si>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</si>
  <si>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</si>
  <si>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</si>
  <si>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</si>
  <si>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</si>
  <si>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</si>
  <si>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</si>
  <si>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</si>
  <si>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</si>
  <si>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</si>
  <si>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</si>
  <si>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</si>
  <si>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</si>
  <si>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</si>
  <si>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</si>
  <si>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</si>
  <si>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</si>
  <si>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</si>
  <si>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</si>
  <si>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</si>
  <si>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Хабаровская поликлиника ФГБУЗ «ДВОМЦ ФМБА России»</t>
  </si>
  <si>
    <t>НУЗ "Дорожная клиническая больница на ст.Хабаровск 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</si>
  <si>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</si>
  <si>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</si>
  <si>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</si>
  <si>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</si>
  <si>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"СтомИндустрия"</t>
  </si>
  <si>
    <t xml:space="preserve"> ООО "Афина"</t>
  </si>
  <si>
    <t>ФГБОУ ВО «Дальневосточный государственный медицинский университет» Министерства здравоохранения РФ</t>
  </si>
  <si>
    <t>ООО "ЮНИЛАБ-ХАБАРОВСК"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</si>
  <si>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</si>
  <si>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</si>
  <si>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</si>
  <si>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</si>
  <si>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</si>
  <si>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</si>
  <si>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</si>
  <si>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>ООО "Стоматология ДФ"</t>
  </si>
  <si>
    <t>ООО "ГрандСтрой"</t>
  </si>
  <si>
    <t>ООО "Хабаровский центр глазной хирургии"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</si>
  <si>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</si>
  <si>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</si>
  <si>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</si>
  <si>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</si>
  <si>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</si>
  <si>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</si>
  <si>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</si>
  <si>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</si>
  <si>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</si>
  <si>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</si>
  <si>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</si>
  <si>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</si>
  <si>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</si>
  <si>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</si>
  <si>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</si>
  <si>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</si>
  <si>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</si>
  <si>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</si>
  <si>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</si>
  <si>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</si>
  <si>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</si>
  <si>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</si>
  <si>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</si>
  <si>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</si>
  <si>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</si>
  <si>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</si>
  <si>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</si>
  <si>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</si>
  <si>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</si>
  <si>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</si>
  <si>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</si>
  <si>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</si>
  <si>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</si>
  <si>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</si>
  <si>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1340001</t>
  </si>
  <si>
    <t>КГБУЗ «Аяно-Майская ЦРБ» МЗХК</t>
  </si>
  <si>
    <t>1343001</t>
  </si>
  <si>
    <t>КГБУЗ «БикинскаяЦРБ» МЗХК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</si>
  <si>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</si>
  <si>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</si>
  <si>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</si>
  <si>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</si>
  <si>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1343008</t>
  </si>
  <si>
    <t>КГБУЗ «Верхнебуреинская ЦРБ» МЗХК</t>
  </si>
  <si>
    <t>1343002</t>
  </si>
  <si>
    <t>КГБУЗ «Вяземская ЦРБ» МЗХК</t>
  </si>
  <si>
    <t>1340013</t>
  </si>
  <si>
    <t>КГБУЗ «Комсомольская межрайонная больница» МЗХК</t>
  </si>
  <si>
    <t>КГБУЗ "Районная больница района имени Лазо" МЗ ХК</t>
  </si>
  <si>
    <t>1340011</t>
  </si>
  <si>
    <t>КГБУЗ «Троицкая ЦРБ» МЗХК</t>
  </si>
  <si>
    <t>1340010</t>
  </si>
  <si>
    <t>КГБУЗ «Николаевская-на-Амуре ЦРБ» МЗХК</t>
  </si>
  <si>
    <t>1340007</t>
  </si>
  <si>
    <t>МБУЗ «Районная больница» Советско-Гаванского муниципального района</t>
  </si>
  <si>
    <t>ИП Сазонова</t>
  </si>
  <si>
    <t>КГБУЗ "Солнечная районная больница" МЗХК</t>
  </si>
  <si>
    <t>1340012</t>
  </si>
  <si>
    <t>КГБУЗ «Охотская ЦРБ» МЗХК</t>
  </si>
  <si>
    <t xml:space="preserve">КГБУЗ "Ульчская районная больница" МЗХК </t>
  </si>
  <si>
    <t>1340003</t>
  </si>
  <si>
    <t>КГБУЗ «Тугуро-Чумиканская ЦРБ» МЗХК</t>
  </si>
  <si>
    <t>1343005</t>
  </si>
  <si>
    <t>КГБУЗ «Князе-Волконская РБ»МЗХК</t>
  </si>
  <si>
    <t>1343151</t>
  </si>
  <si>
    <t>КГБУЗ «Хабаровская РБ» МЗХК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</si>
  <si>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</si>
  <si>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</si>
  <si>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</si>
  <si>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</si>
  <si>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</si>
  <si>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</si>
  <si>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</si>
  <si>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</si>
  <si>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</si>
  <si>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</si>
  <si>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</si>
  <si>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</si>
  <si>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</si>
  <si>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</si>
  <si>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</si>
  <si>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</si>
  <si>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</si>
  <si>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</si>
  <si>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Хабаровский филиал ФГАУ "Национальный медицинский исследовательский центр "МНТК "Микрохирургия глаза" им.акад.С.Н.Федорова МЗ РФ</t>
  </si>
  <si>
    <t>5155001</t>
  </si>
  <si>
    <t>ФГКУ «301 Военный клинический госпиталь» МО РФ</t>
  </si>
  <si>
    <t>0352005</t>
  </si>
  <si>
    <t>ФГБУ «Федеральный центр сердечно-сосудистой хирургии» Минздрава России (г. Хабаровск)</t>
  </si>
  <si>
    <t>0352006</t>
  </si>
  <si>
    <t>Хабаровский филиал ФГБУ «Дальневосточный научный центр физиологии и патологии дыхания» СО РАМН-НИИ</t>
  </si>
  <si>
    <t>0352002</t>
  </si>
  <si>
    <t>КГБУЗ "Центр по профилактике по борьбе со СПИД и инфекционными заболеваниями" МЗ ХК</t>
  </si>
  <si>
    <t>0352007</t>
  </si>
  <si>
    <t>Хабаровский филиал  ФГБУ "НКЦ оториноларингологии ФМБА"</t>
  </si>
  <si>
    <t>2301165</t>
  </si>
  <si>
    <t xml:space="preserve">ООО "Б.Браун Авитум Руссланд Клиникс" </t>
  </si>
  <si>
    <t>0352004</t>
  </si>
  <si>
    <t>КГБУЗ "Санаторий "Анненские Воды"  МЗ ХК</t>
  </si>
  <si>
    <t>0351002</t>
  </si>
  <si>
    <t xml:space="preserve">КГБУЗ "Краевой кожно-венерологический диспансер" МЗ ХК </t>
  </si>
  <si>
    <t>Итого КЛПУ</t>
  </si>
  <si>
    <t>2106184</t>
  </si>
  <si>
    <t>ООО "ЭКО-центр"</t>
  </si>
  <si>
    <t>ООО "Уральский клинический лечебно-реанимационный центр"</t>
  </si>
  <si>
    <t>ВСЕГО</t>
  </si>
  <si>
    <t>ООО "Клиника Эксперт Хабаровск"</t>
  </si>
  <si>
    <t>ООО "Дент-Арт-Восток"</t>
  </si>
  <si>
    <t>ООО НОТ</t>
  </si>
  <si>
    <t>ООО "Атлантисс"</t>
  </si>
  <si>
    <t>ООО "Альтернатива"</t>
  </si>
  <si>
    <t>ИП Шамгунова Е.Н.</t>
  </si>
  <si>
    <t>посещение с профилактическими и иными целями</t>
  </si>
  <si>
    <t>Наименование МО</t>
  </si>
  <si>
    <t>Итого, руб.</t>
  </si>
  <si>
    <t>ООО "Белый клен"</t>
  </si>
  <si>
    <t>КГБУЗ "Детский клинический центр медицинской реабилитации "Амурский " МЗХК</t>
  </si>
  <si>
    <t>ООО "Б.Браун Авитум Руссланд Клиникс" г.Комсомольск-на-Амуре</t>
  </si>
  <si>
    <t>Общество с ограниченной ответственностью "Капитал Медицинское Страхование"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</si>
  <si>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(год)</t>
  </si>
  <si>
    <t>медицинская реабилитация (случай госпитализации)</t>
  </si>
  <si>
    <t>ООО "Атлантисс" г.Комсомольск-на-Амуре</t>
  </si>
  <si>
    <t>ООО "Медицинский центр" Здравница ДВ"</t>
  </si>
  <si>
    <t>всего согаз</t>
  </si>
  <si>
    <t>всего спасские</t>
  </si>
  <si>
    <t>всего втб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</si>
  <si>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(квартал)</t>
  </si>
  <si>
    <t>было</t>
  </si>
  <si>
    <t>Приложение № 3                                                      к Решению Комиссии по разработке ТП ОМС от 24.05.2019 № 5</t>
  </si>
  <si>
    <t>Приложение №  3                                                   к Решению Комиссии по разработке ТП ОМС от 24.05.2019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</si>
</sst>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.00\ _₽_-;\-* #,##0.00\ _₽_-;_-* &quot;-&quot;\ _₽_-;_-@_-"/>
    <numFmt numFmtId="166" formatCode="_-* #,##0\ _₽_-;\-* #,##0\ _₽_-;_-* &quot;-&quot;??\ _₽_-;_-@_-"/>
    <numFmt numFmtId="167" formatCode="_-* #,##0.00_р_._-;\-* #,##0.00_р_._-;_-* &quot;-&quot;??_р_._-;_-@_-"/>
    <numFmt numFmtId="168" formatCode="_-* #,##0_р_._-;\-* #,##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8" fillId="0" borderId="0"/>
    <xf numFmtId="0" fontId="10" fillId="0" borderId="0"/>
    <xf numFmtId="0" fontId="2" fillId="0" borderId="0"/>
    <xf numFmtId="0" fontId="3" fillId="0" borderId="0"/>
    <xf numFmtId="0" fontId="2" fillId="0" borderId="0"/>
    <xf numFmtId="0" fontId="11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" fillId="0" borderId="0"/>
    <xf numFmtId="167" fontId="2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41" fontId="4" fillId="0" borderId="4" xfId="2" applyNumberFormat="1" applyFont="1" applyFill="1" applyBorder="1"/>
    <xf numFmtId="41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/>
    <xf numFmtId="166" fontId="4" fillId="0" borderId="16" xfId="1" applyNumberFormat="1" applyFont="1" applyFill="1" applyBorder="1"/>
    <xf numFmtId="41" fontId="4" fillId="0" borderId="16" xfId="2" applyNumberFormat="1" applyFont="1" applyFill="1" applyBorder="1"/>
    <xf numFmtId="41" fontId="4" fillId="0" borderId="0" xfId="2" applyNumberFormat="1" applyFont="1" applyFill="1"/>
    <xf numFmtId="43" fontId="4" fillId="0" borderId="4" xfId="2" applyNumberFormat="1" applyFont="1" applyFill="1" applyBorder="1" applyAlignment="1"/>
    <xf numFmtId="43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/>
    <xf numFmtId="166" fontId="4" fillId="0" borderId="16" xfId="1" applyNumberFormat="1" applyFont="1" applyFill="1" applyBorder="1" applyAlignment="1"/>
    <xf numFmtId="43" fontId="4" fillId="0" borderId="16" xfId="2" applyNumberFormat="1" applyFont="1" applyFill="1" applyBorder="1" applyAlignment="1"/>
    <xf numFmtId="43" fontId="4" fillId="0" borderId="0" xfId="2" applyNumberFormat="1" applyFont="1" applyFill="1" applyAlignment="1"/>
    <xf numFmtId="43" fontId="4" fillId="0" borderId="4" xfId="2" applyNumberFormat="1" applyFont="1" applyFill="1" applyBorder="1"/>
    <xf numFmtId="43" fontId="4" fillId="0" borderId="0" xfId="2" applyNumberFormat="1" applyFont="1" applyFill="1"/>
    <xf numFmtId="43" fontId="4" fillId="0" borderId="13" xfId="2" applyNumberFormat="1" applyFont="1" applyFill="1" applyBorder="1"/>
    <xf numFmtId="41" fontId="4" fillId="0" borderId="13" xfId="2" applyNumberFormat="1" applyFont="1" applyFill="1" applyBorder="1"/>
    <xf numFmtId="41" fontId="9" fillId="0" borderId="4" xfId="2" applyNumberFormat="1" applyFont="1" applyFill="1" applyBorder="1" applyAlignment="1">
      <alignment horizontal="center" vertical="center" wrapText="1"/>
    </xf>
    <xf numFmtId="41" fontId="9" fillId="0" borderId="4" xfId="3" applyNumberFormat="1" applyFont="1" applyFill="1" applyBorder="1" applyAlignment="1">
      <alignment horizontal="center" vertical="center" wrapText="1"/>
    </xf>
    <xf numFmtId="41" fontId="9" fillId="0" borderId="0" xfId="2" applyNumberFormat="1" applyFont="1" applyFill="1" applyAlignment="1">
      <alignment horizontal="center" vertical="center" wrapText="1"/>
    </xf>
    <xf numFmtId="43" fontId="9" fillId="0" borderId="4" xfId="2" applyNumberFormat="1" applyFont="1" applyFill="1" applyBorder="1" applyAlignment="1">
      <alignment horizontal="center" vertical="center" wrapText="1"/>
    </xf>
    <xf numFmtId="43" fontId="9" fillId="0" borderId="4" xfId="3" applyNumberFormat="1" applyFont="1" applyFill="1" applyBorder="1" applyAlignment="1">
      <alignment horizontal="center" vertical="center" wrapText="1"/>
    </xf>
    <xf numFmtId="43" fontId="4" fillId="0" borderId="17" xfId="2" applyNumberFormat="1" applyFont="1" applyFill="1" applyBorder="1" applyAlignment="1"/>
    <xf numFmtId="43" fontId="9" fillId="0" borderId="0" xfId="2" applyNumberFormat="1" applyFont="1" applyFill="1" applyAlignment="1">
      <alignment horizontal="center" vertical="center" wrapText="1"/>
    </xf>
    <xf numFmtId="43" fontId="4" fillId="0" borderId="14" xfId="2" applyNumberFormat="1" applyFont="1" applyFill="1" applyBorder="1"/>
    <xf numFmtId="41" fontId="4" fillId="0" borderId="14" xfId="2" applyNumberFormat="1" applyFont="1" applyFill="1" applyBorder="1"/>
    <xf numFmtId="41" fontId="9" fillId="0" borderId="4" xfId="2" applyNumberFormat="1" applyFont="1" applyFill="1" applyBorder="1"/>
    <xf numFmtId="41" fontId="9" fillId="0" borderId="0" xfId="2" applyNumberFormat="1" applyFont="1" applyFill="1"/>
    <xf numFmtId="43" fontId="9" fillId="0" borderId="4" xfId="2" applyNumberFormat="1" applyFont="1" applyFill="1" applyBorder="1"/>
    <xf numFmtId="43" fontId="9" fillId="0" borderId="0" xfId="2" applyNumberFormat="1" applyFont="1" applyFill="1"/>
    <xf numFmtId="165" fontId="9" fillId="0" borderId="4" xfId="3" applyNumberFormat="1" applyFont="1" applyFill="1" applyBorder="1" applyAlignment="1">
      <alignment horizontal="center" vertical="center" wrapText="1"/>
    </xf>
    <xf numFmtId="43" fontId="9" fillId="0" borderId="0" xfId="2" applyNumberFormat="1" applyFont="1" applyFill="1" applyAlignment="1">
      <alignment vertical="center"/>
    </xf>
    <xf numFmtId="41" fontId="9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41" fontId="9" fillId="0" borderId="0" xfId="3" applyNumberFormat="1" applyFont="1" applyFill="1" applyBorder="1" applyAlignment="1">
      <alignment horizontal="center" vertical="center" wrapText="1"/>
    </xf>
    <xf numFmtId="43" fontId="4" fillId="0" borderId="0" xfId="2" applyNumberFormat="1" applyFont="1" applyFill="1" applyBorder="1" applyAlignment="1"/>
    <xf numFmtId="41" fontId="4" fillId="0" borderId="0" xfId="2" applyNumberFormat="1" applyFont="1" applyFill="1" applyAlignment="1">
      <alignment horizontal="center"/>
    </xf>
    <xf numFmtId="43" fontId="4" fillId="0" borderId="0" xfId="2" applyNumberFormat="1" applyFont="1" applyFill="1" applyAlignment="1">
      <alignment horizontal="center"/>
    </xf>
    <xf numFmtId="164" fontId="4" fillId="0" borderId="4" xfId="3" applyNumberFormat="1" applyFont="1" applyFill="1" applyBorder="1" applyAlignment="1">
      <alignment horizontal="center" vertical="center" wrapText="1"/>
    </xf>
    <xf numFmtId="168" fontId="12" fillId="0" borderId="4" xfId="8" applyNumberFormat="1" applyFont="1" applyFill="1" applyBorder="1" applyProtection="1">
      <alignment wrapText="1"/>
    </xf>
    <xf numFmtId="166" fontId="9" fillId="0" borderId="4" xfId="3" applyNumberFormat="1" applyFont="1" applyFill="1" applyBorder="1" applyAlignment="1">
      <alignment horizontal="center" vertical="center" wrapText="1"/>
    </xf>
    <xf numFmtId="43" fontId="4" fillId="0" borderId="0" xfId="1" applyFont="1" applyFill="1"/>
    <xf numFmtId="0" fontId="6" fillId="0" borderId="0" xfId="0" applyFont="1" applyFill="1" applyAlignment="1">
      <alignment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165" fontId="4" fillId="0" borderId="0" xfId="2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9" fillId="0" borderId="4" xfId="2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left" vertical="center" wrapText="1"/>
    </xf>
    <xf numFmtId="0" fontId="4" fillId="0" borderId="14" xfId="3" applyFont="1" applyFill="1" applyBorder="1" applyAlignment="1">
      <alignment horizontal="left" vertical="center" wrapText="1"/>
    </xf>
    <xf numFmtId="0" fontId="9" fillId="0" borderId="4" xfId="3" applyFont="1" applyFill="1" applyBorder="1" applyAlignment="1">
      <alignment horizontal="left" vertical="center" wrapText="1"/>
    </xf>
    <xf numFmtId="0" fontId="9" fillId="0" borderId="13" xfId="2" applyFont="1" applyFill="1" applyBorder="1" applyAlignment="1">
      <alignment horizontal="left" vertical="center" wrapText="1"/>
    </xf>
    <xf numFmtId="0" fontId="9" fillId="0" borderId="14" xfId="2" applyFont="1" applyFill="1" applyBorder="1" applyAlignment="1">
      <alignment horizontal="left" vertical="center" wrapText="1"/>
    </xf>
    <xf numFmtId="0" fontId="4" fillId="0" borderId="13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165" fontId="4" fillId="0" borderId="4" xfId="3" applyNumberFormat="1" applyFont="1" applyFill="1" applyBorder="1" applyAlignment="1">
      <alignment horizontal="center" vertical="center" wrapText="1"/>
    </xf>
    <xf numFmtId="166" fontId="4" fillId="0" borderId="4" xfId="3" applyNumberFormat="1" applyFont="1" applyFill="1" applyBorder="1" applyAlignment="1">
      <alignment horizontal="center" vertical="center" wrapText="1"/>
    </xf>
    <xf numFmtId="165" fontId="4" fillId="0" borderId="0" xfId="3" applyNumberFormat="1" applyFont="1" applyFill="1" applyBorder="1" applyAlignment="1">
      <alignment horizontal="center" vertical="center" wrapText="1"/>
    </xf>
  </cellXfs>
  <cellStyles count="49">
    <cellStyle name="Обычный" xfId="0" builtinId="0"/>
    <cellStyle name="Обычный 2" xfId="4"/>
    <cellStyle name="Обычный 2 2" xfId="2"/>
    <cellStyle name="Обычный 3" xfId="5"/>
    <cellStyle name="Обычный 3 2" xfId="6"/>
    <cellStyle name="Обычный 3 2 2" xfId="43"/>
    <cellStyle name="Обычный 4" xfId="7"/>
    <cellStyle name="Обычный 4 2" xfId="44"/>
    <cellStyle name="Обычный 5" xfId="45"/>
    <cellStyle name="Обычный 6" xfId="46"/>
    <cellStyle name="Обычный Лена" xfId="8"/>
    <cellStyle name="Обычный_Таблицы Мун.заказ Стационар" xfId="3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3" xfId="47"/>
    <cellStyle name="Финансовый 30" xfId="33"/>
    <cellStyle name="Финансовый 31" xfId="34"/>
    <cellStyle name="Финансовый 32" xfId="35"/>
    <cellStyle name="Финансовый 33" xfId="36"/>
    <cellStyle name="Финансовый 34" xfId="48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C4A7FF"/>
      <color rgb="FFFF99FF"/>
      <color rgb="FF9966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284220"/>
          <a:ext cx="78008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284220"/>
          <a:ext cx="78108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41"/>
  <sheetViews>
    <sheetView view="pageBreakPreview" topLeftCell="C1" zoomScaleNormal="115" zoomScaleSheetLayoutView="100" workbookViewId="0">
      <pane xSplit="3" ySplit="7" topLeftCell="AB101" activePane="bottomRight" state="frozen"/>
      <selection activeCell="AE194" sqref="AE194"/>
      <selection pane="topRight" activeCell="AE194" sqref="AE194"/>
      <selection pane="bottomLeft" activeCell="AE194" sqref="AE194"/>
      <selection pane="bottomRight" activeCell="AB102" sqref="AB102"/>
    </sheetView>
  </sheetViews>
  <sheetFormatPr defaultColWidth="9.140625" defaultRowHeight="12.75" x14ac:dyDescent="0.2"/>
  <cols>
    <col min="1" max="1" width="7.28515625" style="1" hidden="1" customWidth="1"/>
    <col min="2" max="2" width="9.5703125" style="1" hidden="1" customWidth="1"/>
    <col min="3" max="3" width="4.5703125" style="2" customWidth="1"/>
    <col min="4" max="4" width="29.28515625" style="2" customWidth="1"/>
    <col min="5" max="5" width="6.7109375" style="1" customWidth="1"/>
    <col min="6" max="6" width="16.7109375" style="3" customWidth="1"/>
    <col min="7" max="7" width="18.140625" style="3" customWidth="1"/>
    <col min="8" max="8" width="15.28515625" style="3" customWidth="1"/>
    <col min="9" max="9" width="16.42578125" style="3" customWidth="1"/>
    <col min="10" max="10" width="16.140625" style="3" customWidth="1"/>
    <col min="11" max="11" width="16" style="3" customWidth="1"/>
    <col min="12" max="12" width="17.5703125" style="3" customWidth="1"/>
    <col min="13" max="13" width="19.28515625" style="3" customWidth="1"/>
    <col min="14" max="14" width="15.42578125" style="3" customWidth="1"/>
    <col min="15" max="15" width="17.5703125" style="3" customWidth="1"/>
    <col min="16" max="16" width="16.85546875" style="3" customWidth="1"/>
    <col min="17" max="17" width="15.140625" style="3" customWidth="1"/>
    <col min="18" max="18" width="16.28515625" style="3" customWidth="1"/>
    <col min="19" max="19" width="14.85546875" style="3" customWidth="1"/>
    <col min="20" max="20" width="15.140625" style="3" customWidth="1"/>
    <col min="21" max="21" width="14.28515625" style="3" customWidth="1"/>
    <col min="22" max="22" width="15.5703125" style="3" customWidth="1"/>
    <col min="23" max="23" width="16.28515625" style="3" customWidth="1"/>
    <col min="24" max="24" width="13.7109375" style="3" customWidth="1"/>
    <col min="25" max="25" width="15.85546875" style="3" customWidth="1"/>
    <col min="26" max="26" width="17.5703125" style="3" customWidth="1"/>
    <col min="27" max="27" width="16.42578125" style="3" customWidth="1"/>
    <col min="28" max="28" width="15.5703125" style="3" customWidth="1"/>
    <col min="29" max="29" width="16.5703125" style="3" customWidth="1"/>
    <col min="30" max="30" width="16.140625" style="3" bestFit="1" customWidth="1"/>
    <col min="31" max="31" width="15.28515625" style="3" customWidth="1"/>
    <col min="32" max="32" width="18.85546875" style="3" customWidth="1"/>
    <col min="33" max="33" width="18" style="3" customWidth="1"/>
    <col min="34" max="34" width="15.28515625" style="3" customWidth="1"/>
    <col min="35" max="35" width="16.28515625" style="3" customWidth="1"/>
    <col min="36" max="36" width="15.28515625" style="3" customWidth="1"/>
    <col min="37" max="37" width="15.5703125" style="3" customWidth="1"/>
    <col min="38" max="38" width="18.7109375" style="3" customWidth="1"/>
    <col min="39" max="39" width="16.28515625" style="3" customWidth="1"/>
    <col min="40" max="40" width="15" style="3" customWidth="1"/>
    <col min="41" max="41" width="14.5703125" style="3" customWidth="1"/>
    <col min="42" max="42" width="15.7109375" style="3" customWidth="1"/>
    <col min="43" max="43" width="16.140625" style="3" customWidth="1"/>
    <col min="44" max="44" width="15" style="3" customWidth="1"/>
    <col min="45" max="45" width="16.7109375" style="3" customWidth="1"/>
    <col min="46" max="46" width="14.140625" style="1" customWidth="1"/>
    <col min="47" max="47" width="15.5703125" style="1" customWidth="1"/>
    <col min="48" max="49" width="15.7109375" style="1" customWidth="1"/>
    <col min="50" max="50" width="15" style="1" customWidth="1"/>
    <col min="51" max="51" width="15.140625" style="1" customWidth="1"/>
    <col min="52" max="52" width="16.28515625" style="1" customWidth="1"/>
    <col min="53" max="53" width="14.85546875" style="1" customWidth="1"/>
    <col min="54" max="54" width="14.42578125" style="1" customWidth="1"/>
    <col min="55" max="55" width="20.7109375" style="1" customWidth="1"/>
    <col min="56" max="56" width="19.140625" style="1" customWidth="1"/>
    <col min="57" max="16384" width="9.140625" style="1"/>
  </cols>
  <sheetData>
    <row r="1" spans="1:56" ht="42" customHeight="1" x14ac:dyDescent="0.2">
      <c r="L1" s="62"/>
      <c r="M1" s="62"/>
      <c r="O1" s="4"/>
      <c r="Z1" s="2"/>
      <c r="AA1" s="1"/>
      <c r="AH1" s="62" t="s">
        <v>216</v>
      </c>
      <c r="AI1" s="62"/>
    </row>
    <row r="2" spans="1:56" ht="47.45" customHeight="1" x14ac:dyDescent="0.25">
      <c r="D2" s="63"/>
      <c r="E2" s="63"/>
      <c r="F2" s="63"/>
      <c r="G2" s="63"/>
      <c r="H2" s="63"/>
      <c r="I2" s="63"/>
      <c r="J2" s="63"/>
      <c r="K2" s="63"/>
      <c r="L2" s="63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63" t="s">
        <v>214</v>
      </c>
      <c r="AA2" s="63"/>
      <c r="AB2" s="63"/>
      <c r="AC2" s="63"/>
      <c r="AD2" s="63"/>
      <c r="AE2" s="63"/>
      <c r="AF2" s="63"/>
      <c r="AG2" s="63"/>
      <c r="AH2" s="63"/>
      <c r="AI2" s="52"/>
    </row>
    <row r="3" spans="1:56" ht="14.45" customHeight="1" x14ac:dyDescent="0.25">
      <c r="H3" s="5"/>
      <c r="I3" s="5"/>
      <c r="J3" s="6"/>
      <c r="R3" s="5"/>
      <c r="S3" s="5"/>
      <c r="T3" s="6"/>
      <c r="AB3" s="5"/>
      <c r="AC3" s="5"/>
      <c r="AD3" s="6"/>
      <c r="AL3" s="5"/>
      <c r="AM3" s="5"/>
      <c r="AN3" s="6"/>
    </row>
    <row r="4" spans="1:56" s="7" customFormat="1" ht="25.9" customHeight="1" x14ac:dyDescent="0.25">
      <c r="B4" s="79" t="s">
        <v>0</v>
      </c>
      <c r="C4" s="8"/>
      <c r="D4" s="74" t="s">
        <v>201</v>
      </c>
      <c r="E4" s="79"/>
      <c r="F4" s="76" t="s">
        <v>1</v>
      </c>
      <c r="G4" s="76"/>
      <c r="H4" s="76"/>
      <c r="I4" s="76"/>
      <c r="J4" s="76"/>
      <c r="K4" s="76"/>
      <c r="L4" s="76"/>
      <c r="M4" s="76"/>
      <c r="N4" s="76"/>
      <c r="O4" s="76"/>
      <c r="P4" s="77" t="s">
        <v>2</v>
      </c>
      <c r="Q4" s="81"/>
      <c r="R4" s="81"/>
      <c r="S4" s="81"/>
      <c r="T4" s="81"/>
      <c r="U4" s="81"/>
      <c r="V4" s="81"/>
      <c r="W4" s="81"/>
      <c r="X4" s="81"/>
      <c r="Y4" s="81"/>
      <c r="Z4" s="77" t="s">
        <v>3</v>
      </c>
      <c r="AA4" s="81"/>
      <c r="AB4" s="81"/>
      <c r="AC4" s="81"/>
      <c r="AD4" s="81"/>
      <c r="AE4" s="81"/>
      <c r="AF4" s="81"/>
      <c r="AG4" s="81"/>
      <c r="AH4" s="81"/>
      <c r="AI4" s="81"/>
      <c r="AJ4" s="77" t="s">
        <v>206</v>
      </c>
      <c r="AK4" s="81"/>
      <c r="AL4" s="81"/>
      <c r="AM4" s="81"/>
      <c r="AN4" s="81"/>
      <c r="AO4" s="81"/>
      <c r="AP4" s="81"/>
      <c r="AQ4" s="81"/>
      <c r="AR4" s="81"/>
      <c r="AS4" s="78"/>
      <c r="AT4" s="77" t="s">
        <v>193</v>
      </c>
      <c r="AU4" s="81"/>
      <c r="AV4" s="81"/>
      <c r="AW4" s="81"/>
      <c r="AX4" s="81"/>
      <c r="AY4" s="81"/>
      <c r="AZ4" s="81"/>
      <c r="BA4" s="81"/>
      <c r="BB4" s="81"/>
      <c r="BC4" s="81"/>
      <c r="BD4" s="78"/>
    </row>
    <row r="5" spans="1:56" s="7" customFormat="1" ht="14.25" customHeight="1" x14ac:dyDescent="0.25">
      <c r="B5" s="82"/>
      <c r="C5" s="9"/>
      <c r="D5" s="83"/>
      <c r="E5" s="82"/>
      <c r="F5" s="77"/>
      <c r="G5" s="81"/>
      <c r="H5" s="81"/>
      <c r="I5" s="81"/>
      <c r="J5" s="81"/>
      <c r="K5" s="81"/>
      <c r="L5" s="81"/>
      <c r="M5" s="81"/>
      <c r="N5" s="81"/>
      <c r="O5" s="78"/>
      <c r="P5" s="77"/>
      <c r="Q5" s="81"/>
      <c r="R5" s="81"/>
      <c r="S5" s="81"/>
      <c r="T5" s="81"/>
      <c r="U5" s="81"/>
      <c r="V5" s="81"/>
      <c r="W5" s="81"/>
      <c r="X5" s="81"/>
      <c r="Y5" s="78"/>
      <c r="Z5" s="77"/>
      <c r="AA5" s="81"/>
      <c r="AB5" s="81"/>
      <c r="AC5" s="81"/>
      <c r="AD5" s="81"/>
      <c r="AE5" s="81"/>
      <c r="AF5" s="81"/>
      <c r="AG5" s="81"/>
      <c r="AH5" s="81"/>
      <c r="AI5" s="78"/>
      <c r="AJ5" s="77"/>
      <c r="AK5" s="81"/>
      <c r="AL5" s="81"/>
      <c r="AM5" s="81"/>
      <c r="AN5" s="81"/>
      <c r="AO5" s="81"/>
      <c r="AP5" s="81"/>
      <c r="AQ5" s="81"/>
      <c r="AR5" s="81"/>
      <c r="AS5" s="78"/>
      <c r="AT5" s="53"/>
      <c r="AU5" s="54"/>
      <c r="AV5" s="54"/>
      <c r="AW5" s="54"/>
      <c r="AX5" s="54"/>
      <c r="AY5" s="54"/>
      <c r="AZ5" s="54"/>
      <c r="BA5" s="54"/>
      <c r="BB5" s="54"/>
      <c r="BC5" s="54"/>
      <c r="BD5" s="54"/>
    </row>
    <row r="6" spans="1:56" s="7" customFormat="1" ht="12.75" customHeight="1" x14ac:dyDescent="0.25">
      <c r="B6" s="82"/>
      <c r="C6" s="9"/>
      <c r="D6" s="83"/>
      <c r="E6" s="82"/>
      <c r="F6" s="74" t="s">
        <v>4</v>
      </c>
      <c r="G6" s="74" t="s">
        <v>5</v>
      </c>
      <c r="H6" s="76" t="s">
        <v>6</v>
      </c>
      <c r="I6" s="76"/>
      <c r="J6" s="76"/>
      <c r="K6" s="76" t="s">
        <v>7</v>
      </c>
      <c r="L6" s="76" t="s">
        <v>8</v>
      </c>
      <c r="M6" s="77" t="s">
        <v>6</v>
      </c>
      <c r="N6" s="78"/>
      <c r="O6" s="79" t="s">
        <v>9</v>
      </c>
      <c r="P6" s="74" t="s">
        <v>4</v>
      </c>
      <c r="Q6" s="74" t="s">
        <v>5</v>
      </c>
      <c r="R6" s="76" t="s">
        <v>6</v>
      </c>
      <c r="S6" s="76"/>
      <c r="T6" s="76"/>
      <c r="U6" s="76" t="s">
        <v>7</v>
      </c>
      <c r="V6" s="76" t="s">
        <v>8</v>
      </c>
      <c r="W6" s="77" t="s">
        <v>6</v>
      </c>
      <c r="X6" s="78"/>
      <c r="Y6" s="79" t="s">
        <v>10</v>
      </c>
      <c r="Z6" s="74" t="s">
        <v>4</v>
      </c>
      <c r="AA6" s="74" t="s">
        <v>5</v>
      </c>
      <c r="AB6" s="76" t="s">
        <v>6</v>
      </c>
      <c r="AC6" s="76"/>
      <c r="AD6" s="76"/>
      <c r="AE6" s="76" t="s">
        <v>7</v>
      </c>
      <c r="AF6" s="76" t="s">
        <v>8</v>
      </c>
      <c r="AG6" s="77" t="s">
        <v>6</v>
      </c>
      <c r="AH6" s="78"/>
      <c r="AI6" s="79" t="s">
        <v>10</v>
      </c>
      <c r="AJ6" s="74" t="s">
        <v>4</v>
      </c>
      <c r="AK6" s="74" t="s">
        <v>5</v>
      </c>
      <c r="AL6" s="76" t="s">
        <v>6</v>
      </c>
      <c r="AM6" s="76"/>
      <c r="AN6" s="76"/>
      <c r="AO6" s="76" t="s">
        <v>7</v>
      </c>
      <c r="AP6" s="76" t="s">
        <v>8</v>
      </c>
      <c r="AQ6" s="77" t="s">
        <v>6</v>
      </c>
      <c r="AR6" s="78"/>
      <c r="AS6" s="79" t="s">
        <v>10</v>
      </c>
      <c r="AT6" s="73" t="s">
        <v>4</v>
      </c>
      <c r="AU6" s="72" t="s">
        <v>5</v>
      </c>
      <c r="AV6" s="72" t="s">
        <v>6</v>
      </c>
      <c r="AW6" s="72"/>
      <c r="AX6" s="72"/>
      <c r="AY6" s="72" t="s">
        <v>7</v>
      </c>
      <c r="AZ6" s="72" t="s">
        <v>8</v>
      </c>
      <c r="BA6" s="72" t="s">
        <v>6</v>
      </c>
      <c r="BB6" s="72"/>
      <c r="BC6" s="72" t="s">
        <v>10</v>
      </c>
      <c r="BD6" s="72" t="s">
        <v>202</v>
      </c>
    </row>
    <row r="7" spans="1:56" s="7" customFormat="1" ht="63" customHeight="1" x14ac:dyDescent="0.25">
      <c r="B7" s="80"/>
      <c r="C7" s="10"/>
      <c r="D7" s="75"/>
      <c r="E7" s="80"/>
      <c r="F7" s="75"/>
      <c r="G7" s="75"/>
      <c r="H7" s="60" t="s">
        <v>11</v>
      </c>
      <c r="I7" s="60" t="s">
        <v>12</v>
      </c>
      <c r="J7" s="60" t="s">
        <v>13</v>
      </c>
      <c r="K7" s="76"/>
      <c r="L7" s="76"/>
      <c r="M7" s="59" t="s">
        <v>14</v>
      </c>
      <c r="N7" s="59" t="s">
        <v>208</v>
      </c>
      <c r="O7" s="80"/>
      <c r="P7" s="75"/>
      <c r="Q7" s="75"/>
      <c r="R7" s="60" t="s">
        <v>11</v>
      </c>
      <c r="S7" s="60" t="s">
        <v>12</v>
      </c>
      <c r="T7" s="60" t="s">
        <v>13</v>
      </c>
      <c r="U7" s="76"/>
      <c r="V7" s="76"/>
      <c r="W7" s="59" t="s">
        <v>14</v>
      </c>
      <c r="X7" s="59" t="s">
        <v>208</v>
      </c>
      <c r="Y7" s="80"/>
      <c r="Z7" s="75"/>
      <c r="AA7" s="75"/>
      <c r="AB7" s="60" t="s">
        <v>11</v>
      </c>
      <c r="AC7" s="60" t="s">
        <v>12</v>
      </c>
      <c r="AD7" s="60" t="s">
        <v>13</v>
      </c>
      <c r="AE7" s="76"/>
      <c r="AF7" s="76"/>
      <c r="AG7" s="59" t="s">
        <v>14</v>
      </c>
      <c r="AH7" s="59" t="s">
        <v>208</v>
      </c>
      <c r="AI7" s="80"/>
      <c r="AJ7" s="75"/>
      <c r="AK7" s="75"/>
      <c r="AL7" s="60" t="s">
        <v>200</v>
      </c>
      <c r="AM7" s="60" t="s">
        <v>12</v>
      </c>
      <c r="AN7" s="60" t="s">
        <v>13</v>
      </c>
      <c r="AO7" s="76"/>
      <c r="AP7" s="76"/>
      <c r="AQ7" s="59" t="s">
        <v>14</v>
      </c>
      <c r="AR7" s="59" t="s">
        <v>208</v>
      </c>
      <c r="AS7" s="80"/>
      <c r="AT7" s="73"/>
      <c r="AU7" s="72"/>
      <c r="AV7" s="61" t="s">
        <v>200</v>
      </c>
      <c r="AW7" s="61" t="s">
        <v>12</v>
      </c>
      <c r="AX7" s="61" t="s">
        <v>13</v>
      </c>
      <c r="AY7" s="72"/>
      <c r="AZ7" s="72"/>
      <c r="BA7" s="61" t="s">
        <v>14</v>
      </c>
      <c r="BB7" s="61" t="s">
        <v>15</v>
      </c>
      <c r="BC7" s="72"/>
      <c r="BD7" s="72"/>
    </row>
    <row r="8" spans="1:56" s="16" customFormat="1" ht="20.45" customHeight="1" x14ac:dyDescent="0.2">
      <c r="A8" s="7">
        <v>1</v>
      </c>
      <c r="B8" s="11" t="s">
        <v>16</v>
      </c>
      <c r="C8" s="65">
        <v>1</v>
      </c>
      <c r="D8" s="65" t="s">
        <v>17</v>
      </c>
      <c r="E8" s="12" t="s">
        <v>18</v>
      </c>
      <c r="F8" s="12">
        <v>0</v>
      </c>
      <c r="G8" s="12">
        <v>0</v>
      </c>
      <c r="H8" s="12">
        <v>0</v>
      </c>
      <c r="I8" s="12">
        <v>0</v>
      </c>
      <c r="J8" s="12">
        <v>993</v>
      </c>
      <c r="K8" s="12">
        <v>0</v>
      </c>
      <c r="L8" s="12">
        <v>742</v>
      </c>
      <c r="M8" s="12">
        <v>5</v>
      </c>
      <c r="N8" s="12">
        <v>0</v>
      </c>
      <c r="O8" s="12">
        <v>177</v>
      </c>
      <c r="P8" s="12">
        <v>0</v>
      </c>
      <c r="Q8" s="12">
        <v>0</v>
      </c>
      <c r="R8" s="12">
        <v>0</v>
      </c>
      <c r="S8" s="12">
        <v>0</v>
      </c>
      <c r="T8" s="12">
        <v>47</v>
      </c>
      <c r="U8" s="12">
        <v>0</v>
      </c>
      <c r="V8" s="12">
        <v>25</v>
      </c>
      <c r="W8" s="12">
        <v>0</v>
      </c>
      <c r="X8" s="12">
        <v>0</v>
      </c>
      <c r="Y8" s="12">
        <v>9</v>
      </c>
      <c r="Z8" s="12">
        <v>0</v>
      </c>
      <c r="AA8" s="12">
        <v>0</v>
      </c>
      <c r="AB8" s="12">
        <v>0</v>
      </c>
      <c r="AC8" s="12">
        <v>0</v>
      </c>
      <c r="AD8" s="12">
        <v>224</v>
      </c>
      <c r="AE8" s="12">
        <v>0</v>
      </c>
      <c r="AF8" s="12">
        <v>223</v>
      </c>
      <c r="AG8" s="12">
        <v>3</v>
      </c>
      <c r="AH8" s="12">
        <v>0</v>
      </c>
      <c r="AI8" s="12">
        <v>69</v>
      </c>
      <c r="AJ8" s="12">
        <v>0</v>
      </c>
      <c r="AK8" s="12">
        <v>0</v>
      </c>
      <c r="AL8" s="12">
        <v>0</v>
      </c>
      <c r="AM8" s="12">
        <v>0</v>
      </c>
      <c r="AN8" s="12">
        <v>237</v>
      </c>
      <c r="AO8" s="12">
        <v>0</v>
      </c>
      <c r="AP8" s="12">
        <v>172</v>
      </c>
      <c r="AQ8" s="12">
        <v>1</v>
      </c>
      <c r="AR8" s="12">
        <v>0</v>
      </c>
      <c r="AS8" s="12">
        <v>38</v>
      </c>
      <c r="AT8" s="13">
        <f t="shared" ref="AT8:BC23" si="0">AJ8+Z8+P8+F8</f>
        <v>0</v>
      </c>
      <c r="AU8" s="14">
        <f t="shared" si="0"/>
        <v>0</v>
      </c>
      <c r="AV8" s="14">
        <f t="shared" si="0"/>
        <v>0</v>
      </c>
      <c r="AW8" s="14">
        <f t="shared" si="0"/>
        <v>0</v>
      </c>
      <c r="AX8" s="14">
        <f t="shared" si="0"/>
        <v>1501</v>
      </c>
      <c r="AY8" s="14">
        <f t="shared" si="0"/>
        <v>0</v>
      </c>
      <c r="AZ8" s="14">
        <f t="shared" si="0"/>
        <v>1162</v>
      </c>
      <c r="BA8" s="14">
        <f t="shared" si="0"/>
        <v>9</v>
      </c>
      <c r="BB8" s="14">
        <f t="shared" si="0"/>
        <v>0</v>
      </c>
      <c r="BC8" s="14">
        <f t="shared" si="0"/>
        <v>293</v>
      </c>
      <c r="BD8" s="15"/>
    </row>
    <row r="9" spans="1:56" s="22" customFormat="1" ht="18" customHeight="1" x14ac:dyDescent="0.2">
      <c r="A9" s="7">
        <v>1</v>
      </c>
      <c r="B9" s="17"/>
      <c r="C9" s="66"/>
      <c r="D9" s="66"/>
      <c r="E9" s="18" t="s">
        <v>19</v>
      </c>
      <c r="F9" s="18">
        <v>0</v>
      </c>
      <c r="G9" s="18">
        <v>805342.86</v>
      </c>
      <c r="H9" s="18">
        <v>0</v>
      </c>
      <c r="I9" s="18">
        <v>0</v>
      </c>
      <c r="J9" s="18">
        <v>805342.86</v>
      </c>
      <c r="K9" s="18">
        <v>0</v>
      </c>
      <c r="L9" s="18">
        <v>20281587.949999999</v>
      </c>
      <c r="M9" s="18">
        <v>625847.11</v>
      </c>
      <c r="N9" s="18">
        <v>0</v>
      </c>
      <c r="O9" s="18">
        <v>3155085.56</v>
      </c>
      <c r="P9" s="18">
        <v>0</v>
      </c>
      <c r="Q9" s="18">
        <v>37712.43</v>
      </c>
      <c r="R9" s="18">
        <v>0</v>
      </c>
      <c r="S9" s="18">
        <v>0</v>
      </c>
      <c r="T9" s="18">
        <v>37712.43</v>
      </c>
      <c r="U9" s="18">
        <v>0</v>
      </c>
      <c r="V9" s="18">
        <v>699365.1</v>
      </c>
      <c r="W9" s="18">
        <v>0</v>
      </c>
      <c r="X9" s="18">
        <v>0</v>
      </c>
      <c r="Y9" s="18">
        <v>167434.06</v>
      </c>
      <c r="Z9" s="18">
        <v>0</v>
      </c>
      <c r="AA9" s="18">
        <v>181262.97</v>
      </c>
      <c r="AB9" s="18">
        <v>0</v>
      </c>
      <c r="AC9" s="18">
        <v>0</v>
      </c>
      <c r="AD9" s="18">
        <v>181262.97</v>
      </c>
      <c r="AE9" s="18">
        <v>0</v>
      </c>
      <c r="AF9" s="18">
        <v>6135339.2999999998</v>
      </c>
      <c r="AG9" s="18">
        <v>398266.34</v>
      </c>
      <c r="AH9" s="18">
        <v>0</v>
      </c>
      <c r="AI9" s="18">
        <v>1213896.93</v>
      </c>
      <c r="AJ9" s="18">
        <v>0</v>
      </c>
      <c r="AK9" s="18">
        <v>192211.74</v>
      </c>
      <c r="AL9" s="18">
        <v>0</v>
      </c>
      <c r="AM9" s="18">
        <v>0</v>
      </c>
      <c r="AN9" s="18">
        <v>192211.74</v>
      </c>
      <c r="AO9" s="18">
        <v>0</v>
      </c>
      <c r="AP9" s="18">
        <v>4673030.45</v>
      </c>
      <c r="AQ9" s="18">
        <v>113790.38</v>
      </c>
      <c r="AR9" s="18">
        <v>0</v>
      </c>
      <c r="AS9" s="18">
        <v>695897.81</v>
      </c>
      <c r="AT9" s="19">
        <f>AJ9+Z9+P9+F9</f>
        <v>0</v>
      </c>
      <c r="AU9" s="20">
        <f t="shared" si="0"/>
        <v>1216530</v>
      </c>
      <c r="AV9" s="20">
        <f t="shared" si="0"/>
        <v>0</v>
      </c>
      <c r="AW9" s="20">
        <f t="shared" si="0"/>
        <v>0</v>
      </c>
      <c r="AX9" s="20">
        <f t="shared" si="0"/>
        <v>1216530</v>
      </c>
      <c r="AY9" s="20">
        <f t="shared" si="0"/>
        <v>0</v>
      </c>
      <c r="AZ9" s="20">
        <f t="shared" si="0"/>
        <v>31789322.799999997</v>
      </c>
      <c r="BA9" s="20">
        <f t="shared" si="0"/>
        <v>1137903.83</v>
      </c>
      <c r="BB9" s="20">
        <f t="shared" si="0"/>
        <v>0</v>
      </c>
      <c r="BC9" s="20">
        <f t="shared" si="0"/>
        <v>5232314.3600000003</v>
      </c>
      <c r="BD9" s="21">
        <f>BC9+AZ9+AY9+AU9+AT9</f>
        <v>38238167.159999996</v>
      </c>
    </row>
    <row r="10" spans="1:56" s="16" customFormat="1" ht="14.25" customHeight="1" x14ac:dyDescent="0.2">
      <c r="A10" s="7">
        <v>1</v>
      </c>
      <c r="B10" s="11" t="s">
        <v>20</v>
      </c>
      <c r="C10" s="65">
        <v>2</v>
      </c>
      <c r="D10" s="65" t="s">
        <v>21</v>
      </c>
      <c r="E10" s="12" t="s">
        <v>18</v>
      </c>
      <c r="F10" s="12">
        <v>0</v>
      </c>
      <c r="G10" s="12">
        <v>0</v>
      </c>
      <c r="H10" s="12">
        <v>14736</v>
      </c>
      <c r="I10" s="12">
        <v>10665</v>
      </c>
      <c r="J10" s="12">
        <v>4816</v>
      </c>
      <c r="K10" s="12">
        <v>5</v>
      </c>
      <c r="L10" s="12">
        <v>2454</v>
      </c>
      <c r="M10" s="12">
        <v>42</v>
      </c>
      <c r="N10" s="12">
        <v>0</v>
      </c>
      <c r="O10" s="12">
        <v>418</v>
      </c>
      <c r="P10" s="12">
        <v>0</v>
      </c>
      <c r="Q10" s="12">
        <v>0</v>
      </c>
      <c r="R10" s="12">
        <v>321</v>
      </c>
      <c r="S10" s="12">
        <v>227</v>
      </c>
      <c r="T10" s="12">
        <v>148</v>
      </c>
      <c r="U10" s="12">
        <v>0</v>
      </c>
      <c r="V10" s="12">
        <v>86</v>
      </c>
      <c r="W10" s="12">
        <v>1</v>
      </c>
      <c r="X10" s="12">
        <v>0</v>
      </c>
      <c r="Y10" s="12">
        <v>7</v>
      </c>
      <c r="Z10" s="12">
        <v>0</v>
      </c>
      <c r="AA10" s="12">
        <v>0</v>
      </c>
      <c r="AB10" s="12">
        <v>4349</v>
      </c>
      <c r="AC10" s="12">
        <v>3122</v>
      </c>
      <c r="AD10" s="12">
        <v>1483</v>
      </c>
      <c r="AE10" s="12">
        <v>3</v>
      </c>
      <c r="AF10" s="12">
        <v>745</v>
      </c>
      <c r="AG10" s="12">
        <v>13</v>
      </c>
      <c r="AH10" s="12">
        <v>0</v>
      </c>
      <c r="AI10" s="12">
        <v>109</v>
      </c>
      <c r="AJ10" s="12">
        <v>0</v>
      </c>
      <c r="AK10" s="12">
        <v>0</v>
      </c>
      <c r="AL10" s="12">
        <v>2084</v>
      </c>
      <c r="AM10" s="12">
        <v>1486</v>
      </c>
      <c r="AN10" s="12">
        <v>929</v>
      </c>
      <c r="AO10" s="12">
        <v>0</v>
      </c>
      <c r="AP10" s="12">
        <v>457</v>
      </c>
      <c r="AQ10" s="12">
        <v>10</v>
      </c>
      <c r="AR10" s="12">
        <v>0</v>
      </c>
      <c r="AS10" s="12">
        <v>64</v>
      </c>
      <c r="AT10" s="13">
        <f t="shared" ref="AT10:BC48" si="1">AJ10+Z10+P10+F10</f>
        <v>0</v>
      </c>
      <c r="AU10" s="14">
        <f t="shared" si="0"/>
        <v>0</v>
      </c>
      <c r="AV10" s="14">
        <f t="shared" si="0"/>
        <v>21490</v>
      </c>
      <c r="AW10" s="14">
        <f t="shared" si="0"/>
        <v>15500</v>
      </c>
      <c r="AX10" s="14">
        <f t="shared" si="0"/>
        <v>7376</v>
      </c>
      <c r="AY10" s="14">
        <f t="shared" si="0"/>
        <v>8</v>
      </c>
      <c r="AZ10" s="14">
        <f t="shared" si="0"/>
        <v>3742</v>
      </c>
      <c r="BA10" s="14">
        <f t="shared" si="0"/>
        <v>66</v>
      </c>
      <c r="BB10" s="14">
        <f t="shared" si="0"/>
        <v>0</v>
      </c>
      <c r="BC10" s="14">
        <f t="shared" si="0"/>
        <v>598</v>
      </c>
      <c r="BD10" s="15"/>
    </row>
    <row r="11" spans="1:56" s="24" customFormat="1" ht="15.75" customHeight="1" x14ac:dyDescent="0.2">
      <c r="A11" s="7">
        <v>1</v>
      </c>
      <c r="B11" s="23"/>
      <c r="C11" s="66"/>
      <c r="D11" s="66"/>
      <c r="E11" s="18" t="s">
        <v>19</v>
      </c>
      <c r="F11" s="18">
        <v>0</v>
      </c>
      <c r="G11" s="18">
        <v>28002000.190000001</v>
      </c>
      <c r="H11" s="18">
        <v>10336504.35</v>
      </c>
      <c r="I11" s="18">
        <v>13759724.9</v>
      </c>
      <c r="J11" s="18">
        <v>3905770.94</v>
      </c>
      <c r="K11" s="18">
        <v>30357.77</v>
      </c>
      <c r="L11" s="18">
        <v>83668367.609999999</v>
      </c>
      <c r="M11" s="18">
        <v>5577189.7800000003</v>
      </c>
      <c r="N11" s="18">
        <v>0</v>
      </c>
      <c r="O11" s="18">
        <v>11218673.529999999</v>
      </c>
      <c r="P11" s="18">
        <v>0</v>
      </c>
      <c r="Q11" s="18">
        <v>620603.19999999995</v>
      </c>
      <c r="R11" s="18">
        <v>224253.68</v>
      </c>
      <c r="S11" s="18">
        <v>276724.08</v>
      </c>
      <c r="T11" s="18">
        <v>119625.45</v>
      </c>
      <c r="U11" s="18">
        <v>0</v>
      </c>
      <c r="V11" s="18">
        <v>2805951.35</v>
      </c>
      <c r="W11" s="18">
        <v>114358.78</v>
      </c>
      <c r="X11" s="18">
        <v>0</v>
      </c>
      <c r="Y11" s="18">
        <v>143014.25</v>
      </c>
      <c r="Z11" s="18">
        <v>0</v>
      </c>
      <c r="AA11" s="18">
        <v>8221484.6900000004</v>
      </c>
      <c r="AB11" s="18">
        <v>3054287.03</v>
      </c>
      <c r="AC11" s="18">
        <v>3964961.89</v>
      </c>
      <c r="AD11" s="18">
        <v>1202235.77</v>
      </c>
      <c r="AE11" s="18">
        <v>20238.509999999998</v>
      </c>
      <c r="AF11" s="18">
        <v>25763735.149999999</v>
      </c>
      <c r="AG11" s="18">
        <v>1803350.01</v>
      </c>
      <c r="AH11" s="18">
        <v>0</v>
      </c>
      <c r="AI11" s="18">
        <v>2590147.0099999998</v>
      </c>
      <c r="AJ11" s="18">
        <v>0</v>
      </c>
      <c r="AK11" s="18">
        <v>4171305.97</v>
      </c>
      <c r="AL11" s="18">
        <v>1462940.89</v>
      </c>
      <c r="AM11" s="18">
        <v>1954724.75</v>
      </c>
      <c r="AN11" s="18">
        <v>753640.34</v>
      </c>
      <c r="AO11" s="18">
        <v>0</v>
      </c>
      <c r="AP11" s="18">
        <v>15305189.199999999</v>
      </c>
      <c r="AQ11" s="18">
        <v>1301930.74</v>
      </c>
      <c r="AR11" s="18">
        <v>0</v>
      </c>
      <c r="AS11" s="18">
        <v>1938637.64</v>
      </c>
      <c r="AT11" s="19">
        <f t="shared" si="1"/>
        <v>0</v>
      </c>
      <c r="AU11" s="20">
        <f t="shared" si="0"/>
        <v>41015394.049999997</v>
      </c>
      <c r="AV11" s="20">
        <f t="shared" si="0"/>
        <v>15077985.949999999</v>
      </c>
      <c r="AW11" s="20">
        <f t="shared" si="0"/>
        <v>19956135.620000001</v>
      </c>
      <c r="AX11" s="20">
        <f t="shared" si="0"/>
        <v>5981272.5</v>
      </c>
      <c r="AY11" s="20">
        <f t="shared" si="0"/>
        <v>50596.28</v>
      </c>
      <c r="AZ11" s="20">
        <f t="shared" si="0"/>
        <v>127543243.31</v>
      </c>
      <c r="BA11" s="20">
        <f t="shared" si="0"/>
        <v>8796829.3100000005</v>
      </c>
      <c r="BB11" s="20">
        <f t="shared" si="0"/>
        <v>0</v>
      </c>
      <c r="BC11" s="20">
        <f t="shared" si="0"/>
        <v>15890472.43</v>
      </c>
      <c r="BD11" s="21">
        <f t="shared" ref="BD11:BD73" si="2">BC11+AZ11+AY11+AU11+AT11</f>
        <v>184499706.06999999</v>
      </c>
    </row>
    <row r="12" spans="1:56" s="16" customFormat="1" ht="15" customHeight="1" x14ac:dyDescent="0.2">
      <c r="A12" s="7">
        <v>1</v>
      </c>
      <c r="B12" s="11" t="s">
        <v>22</v>
      </c>
      <c r="C12" s="65">
        <v>3</v>
      </c>
      <c r="D12" s="65" t="s">
        <v>23</v>
      </c>
      <c r="E12" s="12" t="s">
        <v>18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1412</v>
      </c>
      <c r="M12" s="12">
        <v>2</v>
      </c>
      <c r="N12" s="12">
        <v>0</v>
      </c>
      <c r="O12" s="12">
        <v>265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74</v>
      </c>
      <c r="W12" s="12">
        <v>0</v>
      </c>
      <c r="X12" s="12">
        <v>0</v>
      </c>
      <c r="Y12" s="12">
        <v>13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339</v>
      </c>
      <c r="AG12" s="12">
        <v>1</v>
      </c>
      <c r="AH12" s="12">
        <v>0</v>
      </c>
      <c r="AI12" s="12">
        <v>68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564</v>
      </c>
      <c r="AQ12" s="12">
        <v>1</v>
      </c>
      <c r="AR12" s="12">
        <v>0</v>
      </c>
      <c r="AS12" s="12">
        <v>89</v>
      </c>
      <c r="AT12" s="13">
        <f t="shared" si="1"/>
        <v>0</v>
      </c>
      <c r="AU12" s="14">
        <f t="shared" si="0"/>
        <v>0</v>
      </c>
      <c r="AV12" s="14">
        <f t="shared" si="0"/>
        <v>0</v>
      </c>
      <c r="AW12" s="14">
        <f t="shared" si="0"/>
        <v>0</v>
      </c>
      <c r="AX12" s="14">
        <f t="shared" si="0"/>
        <v>0</v>
      </c>
      <c r="AY12" s="14">
        <f t="shared" si="0"/>
        <v>0</v>
      </c>
      <c r="AZ12" s="14">
        <f t="shared" si="0"/>
        <v>2389</v>
      </c>
      <c r="BA12" s="14">
        <f t="shared" si="0"/>
        <v>4</v>
      </c>
      <c r="BB12" s="14">
        <f t="shared" si="0"/>
        <v>0</v>
      </c>
      <c r="BC12" s="14">
        <f t="shared" si="0"/>
        <v>435</v>
      </c>
      <c r="BD12" s="15"/>
    </row>
    <row r="13" spans="1:56" s="24" customFormat="1" ht="17.25" customHeight="1" x14ac:dyDescent="0.2">
      <c r="A13" s="7">
        <v>1</v>
      </c>
      <c r="B13" s="23"/>
      <c r="C13" s="66"/>
      <c r="D13" s="66"/>
      <c r="E13" s="18" t="s">
        <v>19</v>
      </c>
      <c r="F13" s="18">
        <v>0</v>
      </c>
      <c r="G13" s="18">
        <v>502773.22</v>
      </c>
      <c r="H13" s="18">
        <v>0</v>
      </c>
      <c r="I13" s="18">
        <v>502773.22</v>
      </c>
      <c r="J13" s="18">
        <v>0</v>
      </c>
      <c r="K13" s="18">
        <v>0</v>
      </c>
      <c r="L13" s="18">
        <v>47645991.619999997</v>
      </c>
      <c r="M13" s="18">
        <v>399034.16</v>
      </c>
      <c r="N13" s="18">
        <v>0</v>
      </c>
      <c r="O13" s="18">
        <v>4148062.12</v>
      </c>
      <c r="P13" s="18">
        <v>0</v>
      </c>
      <c r="Q13" s="18">
        <v>24746.95</v>
      </c>
      <c r="R13" s="18">
        <v>0</v>
      </c>
      <c r="S13" s="18">
        <v>24746.95</v>
      </c>
      <c r="T13" s="18">
        <v>0</v>
      </c>
      <c r="U13" s="18">
        <v>0</v>
      </c>
      <c r="V13" s="18">
        <v>2414492.8199999998</v>
      </c>
      <c r="W13" s="18">
        <v>0</v>
      </c>
      <c r="X13" s="18">
        <v>0</v>
      </c>
      <c r="Y13" s="18">
        <v>168164.68</v>
      </c>
      <c r="Z13" s="18">
        <v>0</v>
      </c>
      <c r="AA13" s="18">
        <v>112162.09</v>
      </c>
      <c r="AB13" s="18">
        <v>0</v>
      </c>
      <c r="AC13" s="18">
        <v>112162.09</v>
      </c>
      <c r="AD13" s="18">
        <v>0</v>
      </c>
      <c r="AE13" s="18">
        <v>0</v>
      </c>
      <c r="AF13" s="18">
        <v>11348116.25</v>
      </c>
      <c r="AG13" s="18">
        <v>133011.39000000001</v>
      </c>
      <c r="AH13" s="18">
        <v>0</v>
      </c>
      <c r="AI13" s="18">
        <v>1191166.49</v>
      </c>
      <c r="AJ13" s="18">
        <v>0</v>
      </c>
      <c r="AK13" s="18">
        <v>234392.25</v>
      </c>
      <c r="AL13" s="18">
        <v>0</v>
      </c>
      <c r="AM13" s="18">
        <v>234392.25</v>
      </c>
      <c r="AN13" s="18">
        <v>0</v>
      </c>
      <c r="AO13" s="18">
        <v>0</v>
      </c>
      <c r="AP13" s="18">
        <v>19074493.27</v>
      </c>
      <c r="AQ13" s="18">
        <v>133011.39000000001</v>
      </c>
      <c r="AR13" s="18">
        <v>0</v>
      </c>
      <c r="AS13" s="18">
        <v>1499468.4</v>
      </c>
      <c r="AT13" s="19">
        <f t="shared" si="1"/>
        <v>0</v>
      </c>
      <c r="AU13" s="20">
        <f t="shared" si="0"/>
        <v>874074.51</v>
      </c>
      <c r="AV13" s="20">
        <f t="shared" si="0"/>
        <v>0</v>
      </c>
      <c r="AW13" s="20">
        <f t="shared" si="0"/>
        <v>874074.51</v>
      </c>
      <c r="AX13" s="20">
        <f t="shared" si="0"/>
        <v>0</v>
      </c>
      <c r="AY13" s="20">
        <f t="shared" si="0"/>
        <v>0</v>
      </c>
      <c r="AZ13" s="20">
        <f t="shared" si="0"/>
        <v>80483093.959999993</v>
      </c>
      <c r="BA13" s="20">
        <f t="shared" si="0"/>
        <v>665056.93999999994</v>
      </c>
      <c r="BB13" s="20">
        <f t="shared" si="0"/>
        <v>0</v>
      </c>
      <c r="BC13" s="20">
        <f t="shared" si="0"/>
        <v>7006861.6899999995</v>
      </c>
      <c r="BD13" s="21">
        <f t="shared" si="2"/>
        <v>88364030.159999996</v>
      </c>
    </row>
    <row r="14" spans="1:56" s="16" customFormat="1" ht="18" customHeight="1" x14ac:dyDescent="0.2">
      <c r="A14" s="7">
        <v>1</v>
      </c>
      <c r="B14" s="11" t="s">
        <v>24</v>
      </c>
      <c r="C14" s="65">
        <v>4</v>
      </c>
      <c r="D14" s="65" t="s">
        <v>25</v>
      </c>
      <c r="E14" s="12" t="s">
        <v>18</v>
      </c>
      <c r="F14" s="12">
        <v>0</v>
      </c>
      <c r="G14" s="12">
        <v>0</v>
      </c>
      <c r="H14" s="12">
        <v>10026</v>
      </c>
      <c r="I14" s="12">
        <v>8919</v>
      </c>
      <c r="J14" s="12">
        <v>2424</v>
      </c>
      <c r="K14" s="12">
        <v>0</v>
      </c>
      <c r="L14" s="12">
        <v>0</v>
      </c>
      <c r="M14" s="12">
        <v>0</v>
      </c>
      <c r="N14" s="12">
        <v>0</v>
      </c>
      <c r="O14" s="12">
        <v>505</v>
      </c>
      <c r="P14" s="12">
        <v>0</v>
      </c>
      <c r="Q14" s="12">
        <v>0</v>
      </c>
      <c r="R14" s="12">
        <v>410</v>
      </c>
      <c r="S14" s="12">
        <v>365</v>
      </c>
      <c r="T14" s="12">
        <v>83</v>
      </c>
      <c r="U14" s="12">
        <v>0</v>
      </c>
      <c r="V14" s="12">
        <v>0</v>
      </c>
      <c r="W14" s="12">
        <v>0</v>
      </c>
      <c r="X14" s="12">
        <v>0</v>
      </c>
      <c r="Y14" s="12">
        <v>17</v>
      </c>
      <c r="Z14" s="12">
        <v>0</v>
      </c>
      <c r="AA14" s="12">
        <v>0</v>
      </c>
      <c r="AB14" s="12">
        <v>6460</v>
      </c>
      <c r="AC14" s="12">
        <v>5748</v>
      </c>
      <c r="AD14" s="12">
        <v>1633</v>
      </c>
      <c r="AE14" s="12">
        <v>0</v>
      </c>
      <c r="AF14" s="12">
        <v>0</v>
      </c>
      <c r="AG14" s="12">
        <v>0</v>
      </c>
      <c r="AH14" s="12">
        <v>0</v>
      </c>
      <c r="AI14" s="12">
        <v>417</v>
      </c>
      <c r="AJ14" s="12">
        <v>0</v>
      </c>
      <c r="AK14" s="12">
        <v>0</v>
      </c>
      <c r="AL14" s="12">
        <v>2146</v>
      </c>
      <c r="AM14" s="12">
        <v>1909</v>
      </c>
      <c r="AN14" s="12">
        <v>486</v>
      </c>
      <c r="AO14" s="12">
        <v>0</v>
      </c>
      <c r="AP14" s="12">
        <v>0</v>
      </c>
      <c r="AQ14" s="12">
        <v>0</v>
      </c>
      <c r="AR14" s="12">
        <v>0</v>
      </c>
      <c r="AS14" s="12">
        <v>107</v>
      </c>
      <c r="AT14" s="13">
        <f t="shared" si="1"/>
        <v>0</v>
      </c>
      <c r="AU14" s="14">
        <f t="shared" si="0"/>
        <v>0</v>
      </c>
      <c r="AV14" s="14">
        <f t="shared" si="0"/>
        <v>19042</v>
      </c>
      <c r="AW14" s="14">
        <f t="shared" si="0"/>
        <v>16941</v>
      </c>
      <c r="AX14" s="14">
        <f t="shared" si="0"/>
        <v>4626</v>
      </c>
      <c r="AY14" s="14">
        <f t="shared" si="0"/>
        <v>0</v>
      </c>
      <c r="AZ14" s="14">
        <f t="shared" si="0"/>
        <v>0</v>
      </c>
      <c r="BA14" s="14">
        <f t="shared" si="0"/>
        <v>0</v>
      </c>
      <c r="BB14" s="14">
        <f t="shared" si="0"/>
        <v>0</v>
      </c>
      <c r="BC14" s="14">
        <f t="shared" si="0"/>
        <v>1046</v>
      </c>
      <c r="BD14" s="15"/>
    </row>
    <row r="15" spans="1:56" s="24" customFormat="1" ht="15.75" customHeight="1" x14ac:dyDescent="0.2">
      <c r="A15" s="7">
        <v>1</v>
      </c>
      <c r="B15" s="23"/>
      <c r="C15" s="66"/>
      <c r="D15" s="66"/>
      <c r="E15" s="18" t="s">
        <v>19</v>
      </c>
      <c r="F15" s="18">
        <v>0</v>
      </c>
      <c r="G15" s="18">
        <v>27044146.02</v>
      </c>
      <c r="H15" s="18">
        <v>9429545.5800000001</v>
      </c>
      <c r="I15" s="18">
        <v>15649093.48</v>
      </c>
      <c r="J15" s="18">
        <v>1965506.97</v>
      </c>
      <c r="K15" s="18">
        <v>0</v>
      </c>
      <c r="L15" s="18">
        <v>0</v>
      </c>
      <c r="M15" s="18">
        <v>0</v>
      </c>
      <c r="N15" s="18">
        <v>0</v>
      </c>
      <c r="O15" s="18">
        <v>8440969.1199999992</v>
      </c>
      <c r="P15" s="18">
        <v>0</v>
      </c>
      <c r="Q15" s="18">
        <v>1093455.08</v>
      </c>
      <c r="R15" s="18">
        <v>385861.29</v>
      </c>
      <c r="S15" s="18">
        <v>640076.38</v>
      </c>
      <c r="T15" s="18">
        <v>67517.42</v>
      </c>
      <c r="U15" s="18">
        <v>0</v>
      </c>
      <c r="V15" s="18">
        <v>0</v>
      </c>
      <c r="W15" s="18">
        <v>0</v>
      </c>
      <c r="X15" s="18">
        <v>0</v>
      </c>
      <c r="Y15" s="18">
        <v>298329.46999999997</v>
      </c>
      <c r="Z15" s="18">
        <v>0</v>
      </c>
      <c r="AA15" s="18">
        <v>17487527.859999999</v>
      </c>
      <c r="AB15" s="18">
        <v>6079274.3099999996</v>
      </c>
      <c r="AC15" s="18">
        <v>10084162.029999999</v>
      </c>
      <c r="AD15" s="18">
        <v>1324091.53</v>
      </c>
      <c r="AE15" s="18">
        <v>0</v>
      </c>
      <c r="AF15" s="18">
        <v>0</v>
      </c>
      <c r="AG15" s="18">
        <v>0</v>
      </c>
      <c r="AH15" s="18">
        <v>0</v>
      </c>
      <c r="AI15" s="18">
        <v>7019516.9400000004</v>
      </c>
      <c r="AJ15" s="18">
        <v>0</v>
      </c>
      <c r="AK15" s="18">
        <v>5759019.8200000003</v>
      </c>
      <c r="AL15" s="18">
        <v>2015920.8</v>
      </c>
      <c r="AM15" s="18">
        <v>3349247.44</v>
      </c>
      <c r="AN15" s="18">
        <v>393851.59</v>
      </c>
      <c r="AO15" s="18">
        <v>0</v>
      </c>
      <c r="AP15" s="18">
        <v>0</v>
      </c>
      <c r="AQ15" s="18">
        <v>0</v>
      </c>
      <c r="AR15" s="18">
        <v>0</v>
      </c>
      <c r="AS15" s="18">
        <v>1789976.82</v>
      </c>
      <c r="AT15" s="19">
        <f t="shared" si="1"/>
        <v>0</v>
      </c>
      <c r="AU15" s="20">
        <f t="shared" si="0"/>
        <v>51384148.780000001</v>
      </c>
      <c r="AV15" s="20">
        <f t="shared" si="0"/>
        <v>17910601.979999997</v>
      </c>
      <c r="AW15" s="20">
        <f t="shared" si="0"/>
        <v>29722579.329999998</v>
      </c>
      <c r="AX15" s="20">
        <f t="shared" si="0"/>
        <v>3750967.51</v>
      </c>
      <c r="AY15" s="20">
        <f t="shared" si="0"/>
        <v>0</v>
      </c>
      <c r="AZ15" s="20">
        <f t="shared" si="0"/>
        <v>0</v>
      </c>
      <c r="BA15" s="20">
        <f t="shared" si="0"/>
        <v>0</v>
      </c>
      <c r="BB15" s="20">
        <f t="shared" si="0"/>
        <v>0</v>
      </c>
      <c r="BC15" s="20">
        <f t="shared" si="0"/>
        <v>17548792.350000001</v>
      </c>
      <c r="BD15" s="21">
        <f t="shared" si="2"/>
        <v>68932941.129999995</v>
      </c>
    </row>
    <row r="16" spans="1:56" s="16" customFormat="1" ht="15.75" customHeight="1" x14ac:dyDescent="0.2">
      <c r="A16" s="7">
        <v>1</v>
      </c>
      <c r="B16" s="11" t="s">
        <v>26</v>
      </c>
      <c r="C16" s="65">
        <v>5</v>
      </c>
      <c r="D16" s="65" t="s">
        <v>27</v>
      </c>
      <c r="E16" s="12" t="s">
        <v>18</v>
      </c>
      <c r="F16" s="12">
        <v>0</v>
      </c>
      <c r="G16" s="12">
        <v>0</v>
      </c>
      <c r="H16" s="12">
        <v>8554</v>
      </c>
      <c r="I16" s="12">
        <v>7143</v>
      </c>
      <c r="J16" s="12">
        <v>2498</v>
      </c>
      <c r="K16" s="12">
        <v>0</v>
      </c>
      <c r="L16" s="12">
        <v>0</v>
      </c>
      <c r="M16" s="12">
        <v>0</v>
      </c>
      <c r="N16" s="12">
        <v>0</v>
      </c>
      <c r="O16" s="12">
        <v>327</v>
      </c>
      <c r="P16" s="12">
        <v>0</v>
      </c>
      <c r="Q16" s="12">
        <v>0</v>
      </c>
      <c r="R16" s="12">
        <v>253</v>
      </c>
      <c r="S16" s="12">
        <v>211</v>
      </c>
      <c r="T16" s="12">
        <v>64</v>
      </c>
      <c r="U16" s="12">
        <v>0</v>
      </c>
      <c r="V16" s="12">
        <v>0</v>
      </c>
      <c r="W16" s="12">
        <v>0</v>
      </c>
      <c r="X16" s="12">
        <v>0</v>
      </c>
      <c r="Y16" s="12">
        <v>9</v>
      </c>
      <c r="Z16" s="12">
        <v>0</v>
      </c>
      <c r="AA16" s="12">
        <v>0</v>
      </c>
      <c r="AB16" s="12">
        <v>3553</v>
      </c>
      <c r="AC16" s="12">
        <v>2967</v>
      </c>
      <c r="AD16" s="12">
        <v>904</v>
      </c>
      <c r="AE16" s="12">
        <v>0</v>
      </c>
      <c r="AF16" s="12">
        <v>0</v>
      </c>
      <c r="AG16" s="12">
        <v>0</v>
      </c>
      <c r="AH16" s="12">
        <v>0</v>
      </c>
      <c r="AI16" s="12">
        <v>130</v>
      </c>
      <c r="AJ16" s="12">
        <v>0</v>
      </c>
      <c r="AK16" s="12">
        <v>0</v>
      </c>
      <c r="AL16" s="12">
        <v>1113</v>
      </c>
      <c r="AM16" s="12">
        <v>929</v>
      </c>
      <c r="AN16" s="12">
        <v>285</v>
      </c>
      <c r="AO16" s="12">
        <v>0</v>
      </c>
      <c r="AP16" s="12">
        <v>0</v>
      </c>
      <c r="AQ16" s="12">
        <v>0</v>
      </c>
      <c r="AR16" s="12">
        <v>0</v>
      </c>
      <c r="AS16" s="12">
        <v>35</v>
      </c>
      <c r="AT16" s="13">
        <f t="shared" si="1"/>
        <v>0</v>
      </c>
      <c r="AU16" s="14">
        <f t="shared" si="0"/>
        <v>0</v>
      </c>
      <c r="AV16" s="14">
        <f t="shared" si="0"/>
        <v>13473</v>
      </c>
      <c r="AW16" s="14">
        <f t="shared" si="0"/>
        <v>11250</v>
      </c>
      <c r="AX16" s="14">
        <f t="shared" si="0"/>
        <v>3751</v>
      </c>
      <c r="AY16" s="14">
        <f t="shared" si="0"/>
        <v>0</v>
      </c>
      <c r="AZ16" s="14">
        <f t="shared" si="0"/>
        <v>0</v>
      </c>
      <c r="BA16" s="14">
        <f t="shared" si="0"/>
        <v>0</v>
      </c>
      <c r="BB16" s="14">
        <f t="shared" si="0"/>
        <v>0</v>
      </c>
      <c r="BC16" s="14">
        <f t="shared" si="0"/>
        <v>501</v>
      </c>
      <c r="BD16" s="15"/>
    </row>
    <row r="17" spans="1:56" s="24" customFormat="1" ht="17.25" customHeight="1" x14ac:dyDescent="0.2">
      <c r="A17" s="7">
        <v>1</v>
      </c>
      <c r="B17" s="23"/>
      <c r="C17" s="66"/>
      <c r="D17" s="66"/>
      <c r="E17" s="18" t="s">
        <v>19</v>
      </c>
      <c r="F17" s="18">
        <v>0</v>
      </c>
      <c r="G17" s="18">
        <v>16369920.93</v>
      </c>
      <c r="H17" s="18">
        <v>6186547.7599999998</v>
      </c>
      <c r="I17" s="18">
        <v>8157850.7199999997</v>
      </c>
      <c r="J17" s="18">
        <v>2025522.45</v>
      </c>
      <c r="K17" s="18">
        <v>0</v>
      </c>
      <c r="L17" s="18">
        <v>0</v>
      </c>
      <c r="M17" s="18">
        <v>0</v>
      </c>
      <c r="N17" s="18">
        <v>0</v>
      </c>
      <c r="O17" s="18">
        <v>5617711.5300000003</v>
      </c>
      <c r="P17" s="18">
        <v>0</v>
      </c>
      <c r="Q17" s="18">
        <v>476538.43</v>
      </c>
      <c r="R17" s="18">
        <v>183421.99</v>
      </c>
      <c r="S17" s="18">
        <v>241413.92</v>
      </c>
      <c r="T17" s="18">
        <v>51702.53</v>
      </c>
      <c r="U17" s="18">
        <v>0</v>
      </c>
      <c r="V17" s="18">
        <v>0</v>
      </c>
      <c r="W17" s="18">
        <v>0</v>
      </c>
      <c r="X17" s="18">
        <v>0</v>
      </c>
      <c r="Y17" s="18">
        <v>147378.23999999999</v>
      </c>
      <c r="Z17" s="18">
        <v>0</v>
      </c>
      <c r="AA17" s="18">
        <v>6697778.1399999997</v>
      </c>
      <c r="AB17" s="18">
        <v>2576364.9700000002</v>
      </c>
      <c r="AC17" s="18">
        <v>3388453.85</v>
      </c>
      <c r="AD17" s="18">
        <v>732959.33</v>
      </c>
      <c r="AE17" s="18">
        <v>0</v>
      </c>
      <c r="AF17" s="18">
        <v>0</v>
      </c>
      <c r="AG17" s="18">
        <v>0</v>
      </c>
      <c r="AH17" s="18">
        <v>0</v>
      </c>
      <c r="AI17" s="18">
        <v>2306035.91</v>
      </c>
      <c r="AJ17" s="18">
        <v>0</v>
      </c>
      <c r="AK17" s="18">
        <v>2098250.9500000002</v>
      </c>
      <c r="AL17" s="18">
        <v>805858.83</v>
      </c>
      <c r="AM17" s="18">
        <v>1061251.42</v>
      </c>
      <c r="AN17" s="18">
        <v>231140.7</v>
      </c>
      <c r="AO17" s="18">
        <v>0</v>
      </c>
      <c r="AP17" s="18">
        <v>0</v>
      </c>
      <c r="AQ17" s="18">
        <v>0</v>
      </c>
      <c r="AR17" s="18">
        <v>0</v>
      </c>
      <c r="AS17" s="18">
        <v>598182.25</v>
      </c>
      <c r="AT17" s="19">
        <f t="shared" si="1"/>
        <v>0</v>
      </c>
      <c r="AU17" s="20">
        <f t="shared" si="0"/>
        <v>25642488.449999999</v>
      </c>
      <c r="AV17" s="20">
        <f t="shared" si="0"/>
        <v>9752193.5500000007</v>
      </c>
      <c r="AW17" s="20">
        <f t="shared" si="0"/>
        <v>12848969.91</v>
      </c>
      <c r="AX17" s="20">
        <f t="shared" si="0"/>
        <v>3041325.01</v>
      </c>
      <c r="AY17" s="20">
        <f t="shared" si="0"/>
        <v>0</v>
      </c>
      <c r="AZ17" s="20">
        <f t="shared" si="0"/>
        <v>0</v>
      </c>
      <c r="BA17" s="20">
        <f t="shared" si="0"/>
        <v>0</v>
      </c>
      <c r="BB17" s="20">
        <f t="shared" si="0"/>
        <v>0</v>
      </c>
      <c r="BC17" s="20">
        <f t="shared" si="0"/>
        <v>8669307.9299999997</v>
      </c>
      <c r="BD17" s="21">
        <f t="shared" si="2"/>
        <v>34311796.379999995</v>
      </c>
    </row>
    <row r="18" spans="1:56" s="16" customFormat="1" ht="14.25" customHeight="1" x14ac:dyDescent="0.2">
      <c r="A18" s="7">
        <v>1</v>
      </c>
      <c r="B18" s="11" t="s">
        <v>28</v>
      </c>
      <c r="C18" s="65">
        <v>6</v>
      </c>
      <c r="D18" s="65" t="s">
        <v>29</v>
      </c>
      <c r="E18" s="12" t="s">
        <v>18</v>
      </c>
      <c r="F18" s="12">
        <v>0</v>
      </c>
      <c r="G18" s="12">
        <v>0</v>
      </c>
      <c r="H18" s="12">
        <v>11916</v>
      </c>
      <c r="I18" s="12">
        <v>11300</v>
      </c>
      <c r="J18" s="12">
        <v>3485</v>
      </c>
      <c r="K18" s="12">
        <v>0</v>
      </c>
      <c r="L18" s="12">
        <v>61</v>
      </c>
      <c r="M18" s="12">
        <v>0</v>
      </c>
      <c r="N18" s="12">
        <v>0</v>
      </c>
      <c r="O18" s="12">
        <v>394</v>
      </c>
      <c r="P18" s="12">
        <v>0</v>
      </c>
      <c r="Q18" s="12">
        <v>0</v>
      </c>
      <c r="R18" s="12">
        <v>304</v>
      </c>
      <c r="S18" s="12">
        <v>286</v>
      </c>
      <c r="T18" s="12">
        <v>70</v>
      </c>
      <c r="U18" s="12">
        <v>0</v>
      </c>
      <c r="V18" s="12">
        <v>3</v>
      </c>
      <c r="W18" s="12">
        <v>0</v>
      </c>
      <c r="X18" s="12">
        <v>0</v>
      </c>
      <c r="Y18" s="12">
        <v>8</v>
      </c>
      <c r="Z18" s="12">
        <v>0</v>
      </c>
      <c r="AA18" s="12">
        <v>0</v>
      </c>
      <c r="AB18" s="12">
        <v>4597</v>
      </c>
      <c r="AC18" s="12">
        <v>4412</v>
      </c>
      <c r="AD18" s="12">
        <v>1130</v>
      </c>
      <c r="AE18" s="12">
        <v>0</v>
      </c>
      <c r="AF18" s="12">
        <v>34</v>
      </c>
      <c r="AG18" s="12">
        <v>0</v>
      </c>
      <c r="AH18" s="12">
        <v>0</v>
      </c>
      <c r="AI18" s="12">
        <v>125</v>
      </c>
      <c r="AJ18" s="12">
        <v>0</v>
      </c>
      <c r="AK18" s="12">
        <v>0</v>
      </c>
      <c r="AL18" s="12">
        <v>1379</v>
      </c>
      <c r="AM18" s="12">
        <v>1243</v>
      </c>
      <c r="AN18" s="12">
        <v>315</v>
      </c>
      <c r="AO18" s="12">
        <v>0</v>
      </c>
      <c r="AP18" s="12">
        <v>11</v>
      </c>
      <c r="AQ18" s="12">
        <v>0</v>
      </c>
      <c r="AR18" s="12">
        <v>0</v>
      </c>
      <c r="AS18" s="12">
        <v>39</v>
      </c>
      <c r="AT18" s="13">
        <f t="shared" si="1"/>
        <v>0</v>
      </c>
      <c r="AU18" s="14">
        <f t="shared" si="0"/>
        <v>0</v>
      </c>
      <c r="AV18" s="14">
        <f t="shared" si="0"/>
        <v>18196</v>
      </c>
      <c r="AW18" s="14">
        <f t="shared" si="0"/>
        <v>17241</v>
      </c>
      <c r="AX18" s="14">
        <f t="shared" si="0"/>
        <v>5000</v>
      </c>
      <c r="AY18" s="14">
        <f t="shared" si="0"/>
        <v>0</v>
      </c>
      <c r="AZ18" s="14">
        <f t="shared" si="0"/>
        <v>109</v>
      </c>
      <c r="BA18" s="14">
        <f t="shared" si="0"/>
        <v>0</v>
      </c>
      <c r="BB18" s="14">
        <f t="shared" si="0"/>
        <v>0</v>
      </c>
      <c r="BC18" s="14">
        <f t="shared" si="0"/>
        <v>566</v>
      </c>
      <c r="BD18" s="15"/>
    </row>
    <row r="19" spans="1:56" s="24" customFormat="1" ht="15" customHeight="1" x14ac:dyDescent="0.2">
      <c r="A19" s="7">
        <v>1</v>
      </c>
      <c r="B19" s="23"/>
      <c r="C19" s="66"/>
      <c r="D19" s="66"/>
      <c r="E19" s="18" t="s">
        <v>19</v>
      </c>
      <c r="F19" s="18">
        <v>0</v>
      </c>
      <c r="G19" s="18">
        <v>30608838.379999999</v>
      </c>
      <c r="H19" s="18">
        <v>10058210.83</v>
      </c>
      <c r="I19" s="18">
        <v>17724222.850000001</v>
      </c>
      <c r="J19" s="18">
        <v>2826404.7</v>
      </c>
      <c r="K19" s="18">
        <v>0</v>
      </c>
      <c r="L19" s="18">
        <v>2119484.77</v>
      </c>
      <c r="M19" s="18">
        <v>0</v>
      </c>
      <c r="N19" s="18">
        <v>0</v>
      </c>
      <c r="O19" s="18">
        <v>7247331.6500000004</v>
      </c>
      <c r="P19" s="18">
        <v>0</v>
      </c>
      <c r="Q19" s="18">
        <v>806609.59</v>
      </c>
      <c r="R19" s="18">
        <v>254419.19</v>
      </c>
      <c r="S19" s="18">
        <v>495418.99</v>
      </c>
      <c r="T19" s="18">
        <v>56771.4</v>
      </c>
      <c r="U19" s="18">
        <v>0</v>
      </c>
      <c r="V19" s="18">
        <v>87205.99</v>
      </c>
      <c r="W19" s="18">
        <v>0</v>
      </c>
      <c r="X19" s="18">
        <v>0</v>
      </c>
      <c r="Y19" s="18">
        <v>145570.51</v>
      </c>
      <c r="Z19" s="18">
        <v>0</v>
      </c>
      <c r="AA19" s="18">
        <v>11312801.689999999</v>
      </c>
      <c r="AB19" s="18">
        <v>3870146.85</v>
      </c>
      <c r="AC19" s="18">
        <v>6526202.2400000002</v>
      </c>
      <c r="AD19" s="18">
        <v>916452.6</v>
      </c>
      <c r="AE19" s="18">
        <v>0</v>
      </c>
      <c r="AF19" s="18">
        <v>1228467.02</v>
      </c>
      <c r="AG19" s="18">
        <v>0</v>
      </c>
      <c r="AH19" s="18">
        <v>0</v>
      </c>
      <c r="AI19" s="18">
        <v>2287536.5299999998</v>
      </c>
      <c r="AJ19" s="18">
        <v>0</v>
      </c>
      <c r="AK19" s="18">
        <v>3874220.93</v>
      </c>
      <c r="AL19" s="18">
        <v>1175744.1399999999</v>
      </c>
      <c r="AM19" s="18">
        <v>2443005.5</v>
      </c>
      <c r="AN19" s="18">
        <v>255471.3</v>
      </c>
      <c r="AO19" s="18">
        <v>0</v>
      </c>
      <c r="AP19" s="18">
        <v>356407.1</v>
      </c>
      <c r="AQ19" s="18">
        <v>0</v>
      </c>
      <c r="AR19" s="18">
        <v>0</v>
      </c>
      <c r="AS19" s="18">
        <v>717454.64</v>
      </c>
      <c r="AT19" s="19">
        <f t="shared" si="1"/>
        <v>0</v>
      </c>
      <c r="AU19" s="20">
        <f t="shared" si="0"/>
        <v>46602470.589999996</v>
      </c>
      <c r="AV19" s="20">
        <f t="shared" si="0"/>
        <v>15358521.010000002</v>
      </c>
      <c r="AW19" s="20">
        <f t="shared" si="0"/>
        <v>27188849.580000002</v>
      </c>
      <c r="AX19" s="20">
        <f t="shared" si="0"/>
        <v>4055100</v>
      </c>
      <c r="AY19" s="20">
        <f t="shared" si="0"/>
        <v>0</v>
      </c>
      <c r="AZ19" s="20">
        <f t="shared" si="0"/>
        <v>3791564.88</v>
      </c>
      <c r="BA19" s="20">
        <f t="shared" si="0"/>
        <v>0</v>
      </c>
      <c r="BB19" s="20">
        <f t="shared" si="0"/>
        <v>0</v>
      </c>
      <c r="BC19" s="20">
        <f t="shared" si="0"/>
        <v>10397893.33</v>
      </c>
      <c r="BD19" s="21">
        <f t="shared" si="2"/>
        <v>60791928.799999997</v>
      </c>
    </row>
    <row r="20" spans="1:56" s="16" customFormat="1" ht="14.25" customHeight="1" x14ac:dyDescent="0.2">
      <c r="A20" s="7">
        <v>1</v>
      </c>
      <c r="B20" s="11" t="s">
        <v>30</v>
      </c>
      <c r="C20" s="65">
        <v>7</v>
      </c>
      <c r="D20" s="65" t="s">
        <v>31</v>
      </c>
      <c r="E20" s="12" t="s">
        <v>18</v>
      </c>
      <c r="F20" s="12">
        <v>0</v>
      </c>
      <c r="G20" s="12">
        <v>0</v>
      </c>
      <c r="H20" s="12">
        <v>9304</v>
      </c>
      <c r="I20" s="12">
        <v>8358</v>
      </c>
      <c r="J20" s="12">
        <v>2258</v>
      </c>
      <c r="K20" s="12">
        <v>0</v>
      </c>
      <c r="L20" s="12">
        <v>0</v>
      </c>
      <c r="M20" s="12">
        <v>0</v>
      </c>
      <c r="N20" s="12">
        <v>0</v>
      </c>
      <c r="O20" s="12">
        <v>204</v>
      </c>
      <c r="P20" s="12">
        <v>0</v>
      </c>
      <c r="Q20" s="12">
        <v>0</v>
      </c>
      <c r="R20" s="12">
        <v>424</v>
      </c>
      <c r="S20" s="12">
        <v>381</v>
      </c>
      <c r="T20" s="12">
        <v>100</v>
      </c>
      <c r="U20" s="12">
        <v>0</v>
      </c>
      <c r="V20" s="12">
        <v>0</v>
      </c>
      <c r="W20" s="12">
        <v>0</v>
      </c>
      <c r="X20" s="12">
        <v>0</v>
      </c>
      <c r="Y20" s="12">
        <v>10</v>
      </c>
      <c r="Z20" s="12">
        <v>0</v>
      </c>
      <c r="AA20" s="12">
        <v>0</v>
      </c>
      <c r="AB20" s="12">
        <v>3793</v>
      </c>
      <c r="AC20" s="12">
        <v>3408</v>
      </c>
      <c r="AD20" s="12">
        <v>957</v>
      </c>
      <c r="AE20" s="12">
        <v>0</v>
      </c>
      <c r="AF20" s="12">
        <v>0</v>
      </c>
      <c r="AG20" s="12">
        <v>0</v>
      </c>
      <c r="AH20" s="12">
        <v>0</v>
      </c>
      <c r="AI20" s="12">
        <v>102</v>
      </c>
      <c r="AJ20" s="12">
        <v>0</v>
      </c>
      <c r="AK20" s="12">
        <v>0</v>
      </c>
      <c r="AL20" s="12">
        <v>3344</v>
      </c>
      <c r="AM20" s="12">
        <v>3004</v>
      </c>
      <c r="AN20" s="12">
        <v>1035</v>
      </c>
      <c r="AO20" s="12">
        <v>0</v>
      </c>
      <c r="AP20" s="12">
        <v>0</v>
      </c>
      <c r="AQ20" s="12">
        <v>0</v>
      </c>
      <c r="AR20" s="12">
        <v>0</v>
      </c>
      <c r="AS20" s="12">
        <v>135</v>
      </c>
      <c r="AT20" s="13">
        <f t="shared" si="1"/>
        <v>0</v>
      </c>
      <c r="AU20" s="14">
        <f t="shared" si="0"/>
        <v>0</v>
      </c>
      <c r="AV20" s="14">
        <f t="shared" si="0"/>
        <v>16865</v>
      </c>
      <c r="AW20" s="14">
        <f t="shared" si="0"/>
        <v>15151</v>
      </c>
      <c r="AX20" s="14">
        <f t="shared" si="0"/>
        <v>4350</v>
      </c>
      <c r="AY20" s="14">
        <f t="shared" si="0"/>
        <v>0</v>
      </c>
      <c r="AZ20" s="14">
        <f t="shared" si="0"/>
        <v>0</v>
      </c>
      <c r="BA20" s="14">
        <f t="shared" si="0"/>
        <v>0</v>
      </c>
      <c r="BB20" s="14">
        <f t="shared" si="0"/>
        <v>0</v>
      </c>
      <c r="BC20" s="14">
        <f t="shared" si="0"/>
        <v>451</v>
      </c>
      <c r="BD20" s="15"/>
    </row>
    <row r="21" spans="1:56" s="24" customFormat="1" ht="18" customHeight="1" x14ac:dyDescent="0.2">
      <c r="A21" s="7">
        <v>1</v>
      </c>
      <c r="B21" s="23"/>
      <c r="C21" s="66"/>
      <c r="D21" s="66"/>
      <c r="E21" s="18" t="s">
        <v>19</v>
      </c>
      <c r="F21" s="18">
        <v>0</v>
      </c>
      <c r="G21" s="18">
        <v>19969505.829999998</v>
      </c>
      <c r="H21" s="18">
        <v>5861894.9800000004</v>
      </c>
      <c r="I21" s="18">
        <v>12276611.550000001</v>
      </c>
      <c r="J21" s="18">
        <v>1830999.3</v>
      </c>
      <c r="K21" s="18">
        <v>0</v>
      </c>
      <c r="L21" s="18">
        <v>0</v>
      </c>
      <c r="M21" s="18">
        <v>0</v>
      </c>
      <c r="N21" s="18">
        <v>0</v>
      </c>
      <c r="O21" s="18">
        <v>3289863.72</v>
      </c>
      <c r="P21" s="18">
        <v>0</v>
      </c>
      <c r="Q21" s="18">
        <v>907446.26</v>
      </c>
      <c r="R21" s="18">
        <v>267039.93</v>
      </c>
      <c r="S21" s="18">
        <v>559263.78</v>
      </c>
      <c r="T21" s="18">
        <v>81142.55</v>
      </c>
      <c r="U21" s="18">
        <v>0</v>
      </c>
      <c r="V21" s="18">
        <v>0</v>
      </c>
      <c r="W21" s="18">
        <v>0</v>
      </c>
      <c r="X21" s="18">
        <v>0</v>
      </c>
      <c r="Y21" s="18">
        <v>145569.19</v>
      </c>
      <c r="Z21" s="18">
        <v>0</v>
      </c>
      <c r="AA21" s="18">
        <v>8171618.6299999999</v>
      </c>
      <c r="AB21" s="18">
        <v>2390024.9500000002</v>
      </c>
      <c r="AC21" s="18">
        <v>5005447.55</v>
      </c>
      <c r="AD21" s="18">
        <v>776146.14</v>
      </c>
      <c r="AE21" s="18">
        <v>0</v>
      </c>
      <c r="AF21" s="18">
        <v>0</v>
      </c>
      <c r="AG21" s="18">
        <v>0</v>
      </c>
      <c r="AH21" s="18">
        <v>0</v>
      </c>
      <c r="AI21" s="18">
        <v>1659488.78</v>
      </c>
      <c r="AJ21" s="18">
        <v>0</v>
      </c>
      <c r="AK21" s="18">
        <v>7358870.3899999997</v>
      </c>
      <c r="AL21" s="18">
        <v>2106843.31</v>
      </c>
      <c r="AM21" s="18">
        <v>4412378.08</v>
      </c>
      <c r="AN21" s="18">
        <v>839649.01</v>
      </c>
      <c r="AO21" s="18">
        <v>0</v>
      </c>
      <c r="AP21" s="18">
        <v>0</v>
      </c>
      <c r="AQ21" s="18">
        <v>0</v>
      </c>
      <c r="AR21" s="18">
        <v>0</v>
      </c>
      <c r="AS21" s="18">
        <v>2183537.87</v>
      </c>
      <c r="AT21" s="19">
        <f t="shared" si="1"/>
        <v>0</v>
      </c>
      <c r="AU21" s="20">
        <f t="shared" si="0"/>
        <v>36407441.109999999</v>
      </c>
      <c r="AV21" s="20">
        <f t="shared" si="0"/>
        <v>10625803.17</v>
      </c>
      <c r="AW21" s="20">
        <f t="shared" si="0"/>
        <v>22253700.960000001</v>
      </c>
      <c r="AX21" s="20">
        <f t="shared" si="0"/>
        <v>3527937</v>
      </c>
      <c r="AY21" s="20">
        <f t="shared" si="0"/>
        <v>0</v>
      </c>
      <c r="AZ21" s="20">
        <f t="shared" si="0"/>
        <v>0</v>
      </c>
      <c r="BA21" s="20">
        <f t="shared" si="0"/>
        <v>0</v>
      </c>
      <c r="BB21" s="20">
        <f t="shared" si="0"/>
        <v>0</v>
      </c>
      <c r="BC21" s="20">
        <f t="shared" si="0"/>
        <v>7278459.5600000005</v>
      </c>
      <c r="BD21" s="21">
        <f t="shared" si="2"/>
        <v>43685900.670000002</v>
      </c>
    </row>
    <row r="22" spans="1:56" s="16" customFormat="1" ht="14.25" customHeight="1" x14ac:dyDescent="0.2">
      <c r="A22" s="7">
        <v>1</v>
      </c>
      <c r="B22" s="11" t="s">
        <v>32</v>
      </c>
      <c r="C22" s="65">
        <v>8</v>
      </c>
      <c r="D22" s="65" t="s">
        <v>33</v>
      </c>
      <c r="E22" s="12" t="s">
        <v>18</v>
      </c>
      <c r="F22" s="12">
        <v>0</v>
      </c>
      <c r="G22" s="12">
        <v>0</v>
      </c>
      <c r="H22" s="12">
        <v>8552</v>
      </c>
      <c r="I22" s="12">
        <v>7884</v>
      </c>
      <c r="J22" s="12">
        <v>2198</v>
      </c>
      <c r="K22" s="12">
        <v>0</v>
      </c>
      <c r="L22" s="12">
        <v>0</v>
      </c>
      <c r="M22" s="12">
        <v>0</v>
      </c>
      <c r="N22" s="12">
        <v>0</v>
      </c>
      <c r="O22" s="12">
        <v>238</v>
      </c>
      <c r="P22" s="12">
        <v>0</v>
      </c>
      <c r="Q22" s="12">
        <v>0</v>
      </c>
      <c r="R22" s="12">
        <v>203</v>
      </c>
      <c r="S22" s="12">
        <v>187</v>
      </c>
      <c r="T22" s="12">
        <v>54</v>
      </c>
      <c r="U22" s="12">
        <v>0</v>
      </c>
      <c r="V22" s="12">
        <v>0</v>
      </c>
      <c r="W22" s="12">
        <v>0</v>
      </c>
      <c r="X22" s="12">
        <v>0</v>
      </c>
      <c r="Y22" s="12">
        <v>6</v>
      </c>
      <c r="Z22" s="12">
        <v>0</v>
      </c>
      <c r="AA22" s="12">
        <v>0</v>
      </c>
      <c r="AB22" s="12">
        <v>2386</v>
      </c>
      <c r="AC22" s="12">
        <v>2200</v>
      </c>
      <c r="AD22" s="12">
        <v>554</v>
      </c>
      <c r="AE22" s="12">
        <v>0</v>
      </c>
      <c r="AF22" s="12">
        <v>0</v>
      </c>
      <c r="AG22" s="12">
        <v>0</v>
      </c>
      <c r="AH22" s="12">
        <v>0</v>
      </c>
      <c r="AI22" s="12">
        <v>57</v>
      </c>
      <c r="AJ22" s="12">
        <v>0</v>
      </c>
      <c r="AK22" s="12">
        <v>0</v>
      </c>
      <c r="AL22" s="12">
        <v>815</v>
      </c>
      <c r="AM22" s="12">
        <v>752</v>
      </c>
      <c r="AN22" s="12">
        <v>189</v>
      </c>
      <c r="AO22" s="12">
        <v>0</v>
      </c>
      <c r="AP22" s="12">
        <v>0</v>
      </c>
      <c r="AQ22" s="12">
        <v>0</v>
      </c>
      <c r="AR22" s="12">
        <v>0</v>
      </c>
      <c r="AS22" s="12">
        <v>13</v>
      </c>
      <c r="AT22" s="13">
        <f t="shared" si="1"/>
        <v>0</v>
      </c>
      <c r="AU22" s="14">
        <f t="shared" si="0"/>
        <v>0</v>
      </c>
      <c r="AV22" s="14">
        <f t="shared" si="0"/>
        <v>11956</v>
      </c>
      <c r="AW22" s="14">
        <f t="shared" si="0"/>
        <v>11023</v>
      </c>
      <c r="AX22" s="14">
        <f t="shared" si="0"/>
        <v>2995</v>
      </c>
      <c r="AY22" s="14">
        <f t="shared" si="0"/>
        <v>0</v>
      </c>
      <c r="AZ22" s="14">
        <f t="shared" si="0"/>
        <v>0</v>
      </c>
      <c r="BA22" s="14">
        <f t="shared" si="0"/>
        <v>0</v>
      </c>
      <c r="BB22" s="14">
        <f t="shared" si="0"/>
        <v>0</v>
      </c>
      <c r="BC22" s="14">
        <f t="shared" si="0"/>
        <v>314</v>
      </c>
      <c r="BD22" s="15"/>
    </row>
    <row r="23" spans="1:56" s="24" customFormat="1" ht="15" customHeight="1" x14ac:dyDescent="0.2">
      <c r="A23" s="7">
        <v>1</v>
      </c>
      <c r="B23" s="23"/>
      <c r="C23" s="66"/>
      <c r="D23" s="66"/>
      <c r="E23" s="18" t="s">
        <v>19</v>
      </c>
      <c r="F23" s="18">
        <v>0</v>
      </c>
      <c r="G23" s="18">
        <v>19051119.859999999</v>
      </c>
      <c r="H23" s="18">
        <v>6210255.5700000003</v>
      </c>
      <c r="I23" s="18">
        <v>11058569.98</v>
      </c>
      <c r="J23" s="18">
        <v>1782294.31</v>
      </c>
      <c r="K23" s="18">
        <v>0</v>
      </c>
      <c r="L23" s="18">
        <v>0</v>
      </c>
      <c r="M23" s="18">
        <v>0</v>
      </c>
      <c r="N23" s="18">
        <v>0</v>
      </c>
      <c r="O23" s="18">
        <v>4000070.17</v>
      </c>
      <c r="P23" s="18">
        <v>0</v>
      </c>
      <c r="Q23" s="18">
        <v>452775.44</v>
      </c>
      <c r="R23" s="18">
        <v>147109.98000000001</v>
      </c>
      <c r="S23" s="18">
        <v>261957.98</v>
      </c>
      <c r="T23" s="18">
        <v>43707.49</v>
      </c>
      <c r="U23" s="18">
        <v>0</v>
      </c>
      <c r="V23" s="18">
        <v>0</v>
      </c>
      <c r="W23" s="18">
        <v>0</v>
      </c>
      <c r="X23" s="18">
        <v>0</v>
      </c>
      <c r="Y23" s="18">
        <v>99870.35</v>
      </c>
      <c r="Z23" s="18">
        <v>0</v>
      </c>
      <c r="AA23" s="18">
        <v>5267860.3899999997</v>
      </c>
      <c r="AB23" s="18">
        <v>1732892.25</v>
      </c>
      <c r="AC23" s="18">
        <v>3085752.27</v>
      </c>
      <c r="AD23" s="18">
        <v>449215.87</v>
      </c>
      <c r="AE23" s="18">
        <v>0</v>
      </c>
      <c r="AF23" s="18">
        <v>0</v>
      </c>
      <c r="AG23" s="18">
        <v>0</v>
      </c>
      <c r="AH23" s="18">
        <v>0</v>
      </c>
      <c r="AI23" s="18">
        <v>946140.12</v>
      </c>
      <c r="AJ23" s="18">
        <v>0</v>
      </c>
      <c r="AK23" s="18">
        <v>1799144.83</v>
      </c>
      <c r="AL23" s="18">
        <v>591999.02</v>
      </c>
      <c r="AM23" s="18">
        <v>1054169.5900000001</v>
      </c>
      <c r="AN23" s="18">
        <v>152976.21</v>
      </c>
      <c r="AO23" s="18">
        <v>0</v>
      </c>
      <c r="AP23" s="18">
        <v>0</v>
      </c>
      <c r="AQ23" s="18">
        <v>0</v>
      </c>
      <c r="AR23" s="18">
        <v>0</v>
      </c>
      <c r="AS23" s="18">
        <v>210253.36</v>
      </c>
      <c r="AT23" s="19">
        <f t="shared" si="1"/>
        <v>0</v>
      </c>
      <c r="AU23" s="20">
        <f t="shared" si="0"/>
        <v>26570900.52</v>
      </c>
      <c r="AV23" s="20">
        <f t="shared" si="0"/>
        <v>8682256.8200000003</v>
      </c>
      <c r="AW23" s="20">
        <f t="shared" si="0"/>
        <v>15460449.82</v>
      </c>
      <c r="AX23" s="20">
        <f t="shared" si="0"/>
        <v>2428193.88</v>
      </c>
      <c r="AY23" s="20">
        <f t="shared" si="0"/>
        <v>0</v>
      </c>
      <c r="AZ23" s="20">
        <f t="shared" si="0"/>
        <v>0</v>
      </c>
      <c r="BA23" s="20">
        <f t="shared" si="0"/>
        <v>0</v>
      </c>
      <c r="BB23" s="20">
        <f t="shared" si="0"/>
        <v>0</v>
      </c>
      <c r="BC23" s="20">
        <f t="shared" si="0"/>
        <v>5256334</v>
      </c>
      <c r="BD23" s="21">
        <f t="shared" si="2"/>
        <v>31827234.52</v>
      </c>
    </row>
    <row r="24" spans="1:56" s="16" customFormat="1" ht="16.5" customHeight="1" x14ac:dyDescent="0.2">
      <c r="A24" s="7">
        <v>1</v>
      </c>
      <c r="B24" s="11" t="s">
        <v>34</v>
      </c>
      <c r="C24" s="65">
        <v>9</v>
      </c>
      <c r="D24" s="65" t="s">
        <v>35</v>
      </c>
      <c r="E24" s="12" t="s">
        <v>18</v>
      </c>
      <c r="F24" s="12">
        <v>0</v>
      </c>
      <c r="G24" s="12">
        <v>0</v>
      </c>
      <c r="H24" s="12">
        <v>14520</v>
      </c>
      <c r="I24" s="12">
        <v>22321</v>
      </c>
      <c r="J24" s="12">
        <v>7087</v>
      </c>
      <c r="K24" s="12">
        <v>0</v>
      </c>
      <c r="L24" s="12">
        <v>0</v>
      </c>
      <c r="M24" s="12">
        <v>0</v>
      </c>
      <c r="N24" s="12">
        <v>0</v>
      </c>
      <c r="O24" s="12">
        <v>421</v>
      </c>
      <c r="P24" s="12">
        <v>0</v>
      </c>
      <c r="Q24" s="12">
        <v>0</v>
      </c>
      <c r="R24" s="12">
        <v>993</v>
      </c>
      <c r="S24" s="12">
        <v>1528</v>
      </c>
      <c r="T24" s="12">
        <v>544</v>
      </c>
      <c r="U24" s="12">
        <v>0</v>
      </c>
      <c r="V24" s="12">
        <v>0</v>
      </c>
      <c r="W24" s="12">
        <v>0</v>
      </c>
      <c r="X24" s="12">
        <v>0</v>
      </c>
      <c r="Y24" s="12">
        <v>33</v>
      </c>
      <c r="Z24" s="12">
        <v>0</v>
      </c>
      <c r="AA24" s="12">
        <v>0</v>
      </c>
      <c r="AB24" s="12">
        <v>4600</v>
      </c>
      <c r="AC24" s="12">
        <v>7073</v>
      </c>
      <c r="AD24" s="12">
        <v>1883</v>
      </c>
      <c r="AE24" s="12">
        <v>0</v>
      </c>
      <c r="AF24" s="12">
        <v>0</v>
      </c>
      <c r="AG24" s="12">
        <v>0</v>
      </c>
      <c r="AH24" s="12">
        <v>0</v>
      </c>
      <c r="AI24" s="12">
        <v>104</v>
      </c>
      <c r="AJ24" s="12">
        <v>0</v>
      </c>
      <c r="AK24" s="12">
        <v>0</v>
      </c>
      <c r="AL24" s="12">
        <v>8567</v>
      </c>
      <c r="AM24" s="12">
        <v>13166</v>
      </c>
      <c r="AN24" s="12">
        <v>4436</v>
      </c>
      <c r="AO24" s="12">
        <v>0</v>
      </c>
      <c r="AP24" s="12">
        <v>0</v>
      </c>
      <c r="AQ24" s="12">
        <v>0</v>
      </c>
      <c r="AR24" s="12">
        <v>0</v>
      </c>
      <c r="AS24" s="12">
        <v>301</v>
      </c>
      <c r="AT24" s="13">
        <f t="shared" si="1"/>
        <v>0</v>
      </c>
      <c r="AU24" s="14">
        <f t="shared" si="1"/>
        <v>0</v>
      </c>
      <c r="AV24" s="14">
        <f t="shared" si="1"/>
        <v>28680</v>
      </c>
      <c r="AW24" s="14">
        <f t="shared" si="1"/>
        <v>44088</v>
      </c>
      <c r="AX24" s="14">
        <f t="shared" si="1"/>
        <v>13950</v>
      </c>
      <c r="AY24" s="14">
        <f t="shared" si="1"/>
        <v>0</v>
      </c>
      <c r="AZ24" s="14">
        <f t="shared" si="1"/>
        <v>0</v>
      </c>
      <c r="BA24" s="14">
        <f t="shared" si="1"/>
        <v>0</v>
      </c>
      <c r="BB24" s="14">
        <f t="shared" si="1"/>
        <v>0</v>
      </c>
      <c r="BC24" s="14">
        <f t="shared" si="1"/>
        <v>859</v>
      </c>
      <c r="BD24" s="15"/>
    </row>
    <row r="25" spans="1:56" s="24" customFormat="1" ht="15" customHeight="1" x14ac:dyDescent="0.2">
      <c r="A25" s="7">
        <v>1</v>
      </c>
      <c r="B25" s="23"/>
      <c r="C25" s="66"/>
      <c r="D25" s="66"/>
      <c r="E25" s="18" t="s">
        <v>19</v>
      </c>
      <c r="F25" s="18">
        <v>0</v>
      </c>
      <c r="G25" s="18">
        <v>44700858.689999998</v>
      </c>
      <c r="H25" s="18">
        <v>11430085.42</v>
      </c>
      <c r="I25" s="18">
        <v>27523398.940000001</v>
      </c>
      <c r="J25" s="18">
        <v>5747374.3300000001</v>
      </c>
      <c r="K25" s="18">
        <v>0</v>
      </c>
      <c r="L25" s="18">
        <v>0</v>
      </c>
      <c r="M25" s="18">
        <v>0</v>
      </c>
      <c r="N25" s="18">
        <v>0</v>
      </c>
      <c r="O25" s="18">
        <v>7346980.54</v>
      </c>
      <c r="P25" s="18">
        <v>0</v>
      </c>
      <c r="Q25" s="18">
        <v>3109809.1</v>
      </c>
      <c r="R25" s="18">
        <v>784469.22</v>
      </c>
      <c r="S25" s="18">
        <v>1884104.46</v>
      </c>
      <c r="T25" s="18">
        <v>441235.43</v>
      </c>
      <c r="U25" s="18">
        <v>0</v>
      </c>
      <c r="V25" s="18">
        <v>0</v>
      </c>
      <c r="W25" s="18">
        <v>0</v>
      </c>
      <c r="X25" s="18">
        <v>0</v>
      </c>
      <c r="Y25" s="18">
        <v>545860</v>
      </c>
      <c r="Z25" s="18">
        <v>0</v>
      </c>
      <c r="AA25" s="18">
        <v>13862086.92</v>
      </c>
      <c r="AB25" s="18">
        <v>3612788.72</v>
      </c>
      <c r="AC25" s="18">
        <v>8721944.7899999991</v>
      </c>
      <c r="AD25" s="18">
        <v>1527353.42</v>
      </c>
      <c r="AE25" s="18">
        <v>0</v>
      </c>
      <c r="AF25" s="18">
        <v>0</v>
      </c>
      <c r="AG25" s="18">
        <v>0</v>
      </c>
      <c r="AH25" s="18">
        <v>0</v>
      </c>
      <c r="AI25" s="18">
        <v>1770356.76</v>
      </c>
      <c r="AJ25" s="18">
        <v>0</v>
      </c>
      <c r="AK25" s="18">
        <v>26560406.5</v>
      </c>
      <c r="AL25" s="18">
        <v>6729370.2999999998</v>
      </c>
      <c r="AM25" s="18">
        <v>16233270.380000001</v>
      </c>
      <c r="AN25" s="18">
        <v>3597765.82</v>
      </c>
      <c r="AO25" s="18">
        <v>0</v>
      </c>
      <c r="AP25" s="18">
        <v>0</v>
      </c>
      <c r="AQ25" s="18">
        <v>0</v>
      </c>
      <c r="AR25" s="18">
        <v>0</v>
      </c>
      <c r="AS25" s="18">
        <v>5089775.67</v>
      </c>
      <c r="AT25" s="19">
        <f t="shared" si="1"/>
        <v>0</v>
      </c>
      <c r="AU25" s="20">
        <f t="shared" si="1"/>
        <v>88233161.210000008</v>
      </c>
      <c r="AV25" s="20">
        <f t="shared" si="1"/>
        <v>22556713.66</v>
      </c>
      <c r="AW25" s="20">
        <f t="shared" si="1"/>
        <v>54362718.570000008</v>
      </c>
      <c r="AX25" s="20">
        <f t="shared" si="1"/>
        <v>11313729</v>
      </c>
      <c r="AY25" s="20">
        <f t="shared" si="1"/>
        <v>0</v>
      </c>
      <c r="AZ25" s="20">
        <f t="shared" si="1"/>
        <v>0</v>
      </c>
      <c r="BA25" s="20">
        <f t="shared" si="1"/>
        <v>0</v>
      </c>
      <c r="BB25" s="20">
        <f t="shared" si="1"/>
        <v>0</v>
      </c>
      <c r="BC25" s="20">
        <f t="shared" si="1"/>
        <v>14752972.969999999</v>
      </c>
      <c r="BD25" s="21">
        <f t="shared" si="2"/>
        <v>102986134.18000001</v>
      </c>
    </row>
    <row r="26" spans="1:56" s="16" customFormat="1" ht="13.5" customHeight="1" x14ac:dyDescent="0.2">
      <c r="A26" s="7">
        <v>1</v>
      </c>
      <c r="B26" s="11" t="s">
        <v>36</v>
      </c>
      <c r="C26" s="65">
        <v>10</v>
      </c>
      <c r="D26" s="65" t="s">
        <v>37</v>
      </c>
      <c r="E26" s="12" t="s">
        <v>18</v>
      </c>
      <c r="F26" s="12">
        <v>0</v>
      </c>
      <c r="G26" s="12">
        <v>0</v>
      </c>
      <c r="H26" s="12">
        <v>8411</v>
      </c>
      <c r="I26" s="12">
        <v>7479</v>
      </c>
      <c r="J26" s="12">
        <v>1909</v>
      </c>
      <c r="K26" s="12">
        <v>0</v>
      </c>
      <c r="L26" s="12">
        <v>0</v>
      </c>
      <c r="M26" s="12">
        <v>0</v>
      </c>
      <c r="N26" s="12">
        <v>0</v>
      </c>
      <c r="O26" s="12">
        <v>139</v>
      </c>
      <c r="P26" s="12">
        <v>0</v>
      </c>
      <c r="Q26" s="12">
        <v>0</v>
      </c>
      <c r="R26" s="12">
        <v>453</v>
      </c>
      <c r="S26" s="12">
        <v>402</v>
      </c>
      <c r="T26" s="12">
        <v>101</v>
      </c>
      <c r="U26" s="12">
        <v>0</v>
      </c>
      <c r="V26" s="12">
        <v>0</v>
      </c>
      <c r="W26" s="12">
        <v>0</v>
      </c>
      <c r="X26" s="12">
        <v>0</v>
      </c>
      <c r="Y26" s="12">
        <v>7</v>
      </c>
      <c r="Z26" s="12">
        <v>0</v>
      </c>
      <c r="AA26" s="12">
        <v>0</v>
      </c>
      <c r="AB26" s="12">
        <v>1845</v>
      </c>
      <c r="AC26" s="12">
        <v>1641</v>
      </c>
      <c r="AD26" s="12">
        <v>348</v>
      </c>
      <c r="AE26" s="12">
        <v>0</v>
      </c>
      <c r="AF26" s="12">
        <v>0</v>
      </c>
      <c r="AG26" s="12">
        <v>0</v>
      </c>
      <c r="AH26" s="12">
        <v>0</v>
      </c>
      <c r="AI26" s="12">
        <v>21</v>
      </c>
      <c r="AJ26" s="12">
        <v>0</v>
      </c>
      <c r="AK26" s="12">
        <v>0</v>
      </c>
      <c r="AL26" s="12">
        <v>2940</v>
      </c>
      <c r="AM26" s="12">
        <v>2614</v>
      </c>
      <c r="AN26" s="12">
        <v>692</v>
      </c>
      <c r="AO26" s="12">
        <v>0</v>
      </c>
      <c r="AP26" s="12">
        <v>0</v>
      </c>
      <c r="AQ26" s="12">
        <v>0</v>
      </c>
      <c r="AR26" s="12">
        <v>0</v>
      </c>
      <c r="AS26" s="12">
        <v>51</v>
      </c>
      <c r="AT26" s="13">
        <f t="shared" si="1"/>
        <v>0</v>
      </c>
      <c r="AU26" s="14">
        <f t="shared" si="1"/>
        <v>0</v>
      </c>
      <c r="AV26" s="14">
        <f t="shared" si="1"/>
        <v>13649</v>
      </c>
      <c r="AW26" s="14">
        <f t="shared" si="1"/>
        <v>12136</v>
      </c>
      <c r="AX26" s="14">
        <f t="shared" si="1"/>
        <v>3050</v>
      </c>
      <c r="AY26" s="14">
        <f t="shared" si="1"/>
        <v>0</v>
      </c>
      <c r="AZ26" s="14">
        <f t="shared" si="1"/>
        <v>0</v>
      </c>
      <c r="BA26" s="14">
        <f t="shared" si="1"/>
        <v>0</v>
      </c>
      <c r="BB26" s="14">
        <f t="shared" si="1"/>
        <v>0</v>
      </c>
      <c r="BC26" s="14">
        <f t="shared" si="1"/>
        <v>218</v>
      </c>
      <c r="BD26" s="15"/>
    </row>
    <row r="27" spans="1:56" s="24" customFormat="1" x14ac:dyDescent="0.2">
      <c r="A27" s="7">
        <v>1</v>
      </c>
      <c r="B27" s="23"/>
      <c r="C27" s="66"/>
      <c r="D27" s="66"/>
      <c r="E27" s="18" t="s">
        <v>19</v>
      </c>
      <c r="F27" s="18">
        <v>0</v>
      </c>
      <c r="G27" s="18">
        <v>17013919.109999999</v>
      </c>
      <c r="H27" s="18">
        <v>5571156.7800000003</v>
      </c>
      <c r="I27" s="18">
        <v>9894916.4700000007</v>
      </c>
      <c r="J27" s="18">
        <v>1547845.86</v>
      </c>
      <c r="K27" s="18">
        <v>0</v>
      </c>
      <c r="L27" s="18">
        <v>0</v>
      </c>
      <c r="M27" s="18">
        <v>0</v>
      </c>
      <c r="N27" s="18">
        <v>0</v>
      </c>
      <c r="O27" s="18">
        <v>2281497.14</v>
      </c>
      <c r="P27" s="18">
        <v>0</v>
      </c>
      <c r="Q27" s="18">
        <v>913561</v>
      </c>
      <c r="R27" s="18">
        <v>299688.81</v>
      </c>
      <c r="S27" s="18">
        <v>532276.47999999998</v>
      </c>
      <c r="T27" s="18">
        <v>81595.710000000006</v>
      </c>
      <c r="U27" s="18">
        <v>0</v>
      </c>
      <c r="V27" s="18">
        <v>0</v>
      </c>
      <c r="W27" s="18">
        <v>0</v>
      </c>
      <c r="X27" s="18">
        <v>0</v>
      </c>
      <c r="Y27" s="18">
        <v>106778.34</v>
      </c>
      <c r="Z27" s="18">
        <v>0</v>
      </c>
      <c r="AA27" s="18">
        <v>3674355.92</v>
      </c>
      <c r="AB27" s="18">
        <v>1222032.04</v>
      </c>
      <c r="AC27" s="18">
        <v>2170447.7999999998</v>
      </c>
      <c r="AD27" s="18">
        <v>281876.08</v>
      </c>
      <c r="AE27" s="18">
        <v>0</v>
      </c>
      <c r="AF27" s="18">
        <v>0</v>
      </c>
      <c r="AG27" s="18">
        <v>0</v>
      </c>
      <c r="AH27" s="18">
        <v>0</v>
      </c>
      <c r="AI27" s="18">
        <v>348809.24</v>
      </c>
      <c r="AJ27" s="18">
        <v>0</v>
      </c>
      <c r="AK27" s="18">
        <v>5967034.6399999997</v>
      </c>
      <c r="AL27" s="18">
        <v>1947249.86</v>
      </c>
      <c r="AM27" s="18">
        <v>3458505.21</v>
      </c>
      <c r="AN27" s="18">
        <v>561279.56999999995</v>
      </c>
      <c r="AO27" s="18">
        <v>0</v>
      </c>
      <c r="AP27" s="18">
        <v>0</v>
      </c>
      <c r="AQ27" s="18">
        <v>0</v>
      </c>
      <c r="AR27" s="18">
        <v>0</v>
      </c>
      <c r="AS27" s="18">
        <v>822193.2</v>
      </c>
      <c r="AT27" s="19">
        <f t="shared" si="1"/>
        <v>0</v>
      </c>
      <c r="AU27" s="20">
        <f t="shared" si="1"/>
        <v>27568870.669999998</v>
      </c>
      <c r="AV27" s="20">
        <f t="shared" si="1"/>
        <v>9040127.4900000002</v>
      </c>
      <c r="AW27" s="20">
        <f t="shared" si="1"/>
        <v>16056145.960000001</v>
      </c>
      <c r="AX27" s="20">
        <f t="shared" si="1"/>
        <v>2472597.2199999997</v>
      </c>
      <c r="AY27" s="20">
        <f t="shared" si="1"/>
        <v>0</v>
      </c>
      <c r="AZ27" s="20">
        <f t="shared" si="1"/>
        <v>0</v>
      </c>
      <c r="BA27" s="20">
        <f t="shared" si="1"/>
        <v>0</v>
      </c>
      <c r="BB27" s="20">
        <f t="shared" si="1"/>
        <v>0</v>
      </c>
      <c r="BC27" s="20">
        <f t="shared" si="1"/>
        <v>3559277.92</v>
      </c>
      <c r="BD27" s="21">
        <f t="shared" si="2"/>
        <v>31128148.589999996</v>
      </c>
    </row>
    <row r="28" spans="1:56" s="16" customFormat="1" ht="12.75" customHeight="1" x14ac:dyDescent="0.2">
      <c r="A28" s="7">
        <v>1</v>
      </c>
      <c r="B28" s="11" t="s">
        <v>38</v>
      </c>
      <c r="C28" s="65">
        <v>11</v>
      </c>
      <c r="D28" s="65" t="s">
        <v>39</v>
      </c>
      <c r="E28" s="12" t="s">
        <v>18</v>
      </c>
      <c r="F28" s="12">
        <v>0</v>
      </c>
      <c r="G28" s="12">
        <v>0</v>
      </c>
      <c r="H28" s="12">
        <v>8998</v>
      </c>
      <c r="I28" s="12">
        <v>8144</v>
      </c>
      <c r="J28" s="12">
        <v>2523</v>
      </c>
      <c r="K28" s="12">
        <v>0</v>
      </c>
      <c r="L28" s="12">
        <v>0</v>
      </c>
      <c r="M28" s="12">
        <v>0</v>
      </c>
      <c r="N28" s="12">
        <v>0</v>
      </c>
      <c r="O28" s="12">
        <v>398</v>
      </c>
      <c r="P28" s="12">
        <v>0</v>
      </c>
      <c r="Q28" s="12">
        <v>0</v>
      </c>
      <c r="R28" s="12">
        <v>287</v>
      </c>
      <c r="S28" s="12">
        <v>260</v>
      </c>
      <c r="T28" s="12">
        <v>58</v>
      </c>
      <c r="U28" s="12">
        <v>0</v>
      </c>
      <c r="V28" s="12">
        <v>0</v>
      </c>
      <c r="W28" s="12">
        <v>0</v>
      </c>
      <c r="X28" s="12">
        <v>0</v>
      </c>
      <c r="Y28" s="12">
        <v>8</v>
      </c>
      <c r="Z28" s="12">
        <v>0</v>
      </c>
      <c r="AA28" s="12">
        <v>0</v>
      </c>
      <c r="AB28" s="12">
        <v>2577</v>
      </c>
      <c r="AC28" s="12">
        <v>2332</v>
      </c>
      <c r="AD28" s="12">
        <v>537</v>
      </c>
      <c r="AE28" s="12">
        <v>0</v>
      </c>
      <c r="AF28" s="12">
        <v>0</v>
      </c>
      <c r="AG28" s="12">
        <v>0</v>
      </c>
      <c r="AH28" s="12">
        <v>0</v>
      </c>
      <c r="AI28" s="12">
        <v>67</v>
      </c>
      <c r="AJ28" s="12">
        <v>0</v>
      </c>
      <c r="AK28" s="12">
        <v>0</v>
      </c>
      <c r="AL28" s="12">
        <v>1397</v>
      </c>
      <c r="AM28" s="12">
        <v>1264</v>
      </c>
      <c r="AN28" s="12">
        <v>282</v>
      </c>
      <c r="AO28" s="12">
        <v>0</v>
      </c>
      <c r="AP28" s="12">
        <v>0</v>
      </c>
      <c r="AQ28" s="12">
        <v>0</v>
      </c>
      <c r="AR28" s="12">
        <v>0</v>
      </c>
      <c r="AS28" s="12">
        <v>36</v>
      </c>
      <c r="AT28" s="13">
        <f t="shared" si="1"/>
        <v>0</v>
      </c>
      <c r="AU28" s="14">
        <f t="shared" si="1"/>
        <v>0</v>
      </c>
      <c r="AV28" s="14">
        <f t="shared" si="1"/>
        <v>13259</v>
      </c>
      <c r="AW28" s="14">
        <f t="shared" si="1"/>
        <v>12000</v>
      </c>
      <c r="AX28" s="14">
        <f t="shared" si="1"/>
        <v>3400</v>
      </c>
      <c r="AY28" s="14">
        <f t="shared" si="1"/>
        <v>0</v>
      </c>
      <c r="AZ28" s="14">
        <f t="shared" si="1"/>
        <v>0</v>
      </c>
      <c r="BA28" s="14">
        <f t="shared" si="1"/>
        <v>0</v>
      </c>
      <c r="BB28" s="14">
        <f t="shared" si="1"/>
        <v>0</v>
      </c>
      <c r="BC28" s="14">
        <f t="shared" si="1"/>
        <v>509</v>
      </c>
      <c r="BD28" s="15"/>
    </row>
    <row r="29" spans="1:56" s="24" customFormat="1" ht="15" customHeight="1" x14ac:dyDescent="0.2">
      <c r="A29" s="7">
        <v>1</v>
      </c>
      <c r="B29" s="23"/>
      <c r="C29" s="66"/>
      <c r="D29" s="66"/>
      <c r="E29" s="18" t="s">
        <v>19</v>
      </c>
      <c r="F29" s="18">
        <v>0</v>
      </c>
      <c r="G29" s="18">
        <v>22117873.57</v>
      </c>
      <c r="H29" s="18">
        <v>7552444.2400000002</v>
      </c>
      <c r="I29" s="18">
        <v>12519388.07</v>
      </c>
      <c r="J29" s="18">
        <v>2046041.26</v>
      </c>
      <c r="K29" s="18">
        <v>0</v>
      </c>
      <c r="L29" s="18">
        <v>0</v>
      </c>
      <c r="M29" s="18">
        <v>0</v>
      </c>
      <c r="N29" s="18">
        <v>0</v>
      </c>
      <c r="O29" s="18">
        <v>6424152.79</v>
      </c>
      <c r="P29" s="18">
        <v>0</v>
      </c>
      <c r="Q29" s="18">
        <v>696439.24</v>
      </c>
      <c r="R29" s="18">
        <v>250396.78</v>
      </c>
      <c r="S29" s="18">
        <v>399165.51</v>
      </c>
      <c r="T29" s="18">
        <v>46876.959999999999</v>
      </c>
      <c r="U29" s="18">
        <v>0</v>
      </c>
      <c r="V29" s="18">
        <v>0</v>
      </c>
      <c r="W29" s="18">
        <v>0</v>
      </c>
      <c r="X29" s="18">
        <v>0</v>
      </c>
      <c r="Y29" s="18">
        <v>140013.59</v>
      </c>
      <c r="Z29" s="18">
        <v>0</v>
      </c>
      <c r="AA29" s="18">
        <v>6180684.6500000004</v>
      </c>
      <c r="AB29" s="18">
        <v>2159524.87</v>
      </c>
      <c r="AC29" s="18">
        <v>3585479.84</v>
      </c>
      <c r="AD29" s="18">
        <v>435679.94</v>
      </c>
      <c r="AE29" s="18">
        <v>0</v>
      </c>
      <c r="AF29" s="18">
        <v>0</v>
      </c>
      <c r="AG29" s="18">
        <v>0</v>
      </c>
      <c r="AH29" s="18">
        <v>0</v>
      </c>
      <c r="AI29" s="18">
        <v>1078928.23</v>
      </c>
      <c r="AJ29" s="18">
        <v>0</v>
      </c>
      <c r="AK29" s="18">
        <v>3362945.36</v>
      </c>
      <c r="AL29" s="18">
        <v>1190820.99</v>
      </c>
      <c r="AM29" s="18">
        <v>1943254.53</v>
      </c>
      <c r="AN29" s="18">
        <v>228869.84</v>
      </c>
      <c r="AO29" s="18">
        <v>0</v>
      </c>
      <c r="AP29" s="18">
        <v>0</v>
      </c>
      <c r="AQ29" s="18">
        <v>0</v>
      </c>
      <c r="AR29" s="18">
        <v>0</v>
      </c>
      <c r="AS29" s="18">
        <v>592998.72</v>
      </c>
      <c r="AT29" s="19">
        <f t="shared" si="1"/>
        <v>0</v>
      </c>
      <c r="AU29" s="20">
        <f t="shared" si="1"/>
        <v>32357942.82</v>
      </c>
      <c r="AV29" s="20">
        <f t="shared" si="1"/>
        <v>11153186.880000001</v>
      </c>
      <c r="AW29" s="20">
        <f t="shared" si="1"/>
        <v>18447287.949999999</v>
      </c>
      <c r="AX29" s="20">
        <f t="shared" si="1"/>
        <v>2757468</v>
      </c>
      <c r="AY29" s="20">
        <f t="shared" si="1"/>
        <v>0</v>
      </c>
      <c r="AZ29" s="20">
        <f t="shared" si="1"/>
        <v>0</v>
      </c>
      <c r="BA29" s="20">
        <f t="shared" si="1"/>
        <v>0</v>
      </c>
      <c r="BB29" s="20">
        <f t="shared" si="1"/>
        <v>0</v>
      </c>
      <c r="BC29" s="20">
        <f t="shared" si="1"/>
        <v>8236093.3300000001</v>
      </c>
      <c r="BD29" s="21">
        <f t="shared" si="2"/>
        <v>40594036.149999999</v>
      </c>
    </row>
    <row r="30" spans="1:56" s="16" customFormat="1" ht="14.25" customHeight="1" x14ac:dyDescent="0.2">
      <c r="A30" s="7">
        <v>1</v>
      </c>
      <c r="B30" s="11" t="s">
        <v>40</v>
      </c>
      <c r="C30" s="65">
        <v>12</v>
      </c>
      <c r="D30" s="65" t="s">
        <v>41</v>
      </c>
      <c r="E30" s="12" t="s">
        <v>18</v>
      </c>
      <c r="F30" s="12">
        <v>0</v>
      </c>
      <c r="G30" s="12">
        <v>0</v>
      </c>
      <c r="H30" s="12">
        <v>1186</v>
      </c>
      <c r="I30" s="12">
        <v>5929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83</v>
      </c>
      <c r="S30" s="12">
        <v>389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433</v>
      </c>
      <c r="AC30" s="12">
        <v>1809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1075</v>
      </c>
      <c r="AM30" s="12">
        <v>3319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3">
        <f t="shared" si="1"/>
        <v>0</v>
      </c>
      <c r="AU30" s="14">
        <f t="shared" si="1"/>
        <v>0</v>
      </c>
      <c r="AV30" s="14">
        <f t="shared" si="1"/>
        <v>2777</v>
      </c>
      <c r="AW30" s="14">
        <f t="shared" si="1"/>
        <v>11446</v>
      </c>
      <c r="AX30" s="14">
        <f t="shared" si="1"/>
        <v>0</v>
      </c>
      <c r="AY30" s="14">
        <f t="shared" si="1"/>
        <v>0</v>
      </c>
      <c r="AZ30" s="14">
        <f t="shared" si="1"/>
        <v>0</v>
      </c>
      <c r="BA30" s="14">
        <f t="shared" si="1"/>
        <v>0</v>
      </c>
      <c r="BB30" s="14">
        <f t="shared" si="1"/>
        <v>0</v>
      </c>
      <c r="BC30" s="14">
        <f t="shared" si="1"/>
        <v>0</v>
      </c>
      <c r="BD30" s="15"/>
    </row>
    <row r="31" spans="1:56" s="24" customFormat="1" ht="15.75" customHeight="1" x14ac:dyDescent="0.2">
      <c r="A31" s="7">
        <v>1</v>
      </c>
      <c r="B31" s="23"/>
      <c r="C31" s="66"/>
      <c r="D31" s="66"/>
      <c r="E31" s="18" t="s">
        <v>19</v>
      </c>
      <c r="F31" s="18">
        <v>0</v>
      </c>
      <c r="G31" s="18">
        <v>10627403.35</v>
      </c>
      <c r="H31" s="18">
        <v>634959.68000000005</v>
      </c>
      <c r="I31" s="18">
        <v>9992443.6799999997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700485.43</v>
      </c>
      <c r="R31" s="18">
        <v>44610.75</v>
      </c>
      <c r="S31" s="18">
        <v>655874.68000000005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3279864.13</v>
      </c>
      <c r="AB31" s="18">
        <v>231975.9</v>
      </c>
      <c r="AC31" s="18">
        <v>3047888.23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6169703.9000000004</v>
      </c>
      <c r="AL31" s="18">
        <v>575478.68000000005</v>
      </c>
      <c r="AM31" s="18">
        <v>5594225.2300000004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9">
        <f t="shared" si="1"/>
        <v>0</v>
      </c>
      <c r="AU31" s="20">
        <f t="shared" si="1"/>
        <v>20777456.810000002</v>
      </c>
      <c r="AV31" s="20">
        <f t="shared" si="1"/>
        <v>1487025.0100000002</v>
      </c>
      <c r="AW31" s="20">
        <f t="shared" si="1"/>
        <v>19290431.82</v>
      </c>
      <c r="AX31" s="20">
        <f t="shared" si="1"/>
        <v>0</v>
      </c>
      <c r="AY31" s="20">
        <f t="shared" si="1"/>
        <v>0</v>
      </c>
      <c r="AZ31" s="20">
        <f t="shared" si="1"/>
        <v>0</v>
      </c>
      <c r="BA31" s="20">
        <f t="shared" si="1"/>
        <v>0</v>
      </c>
      <c r="BB31" s="20">
        <f t="shared" si="1"/>
        <v>0</v>
      </c>
      <c r="BC31" s="20">
        <f t="shared" si="1"/>
        <v>0</v>
      </c>
      <c r="BD31" s="21">
        <f t="shared" si="2"/>
        <v>20777456.810000002</v>
      </c>
    </row>
    <row r="32" spans="1:56" s="16" customFormat="1" ht="15" customHeight="1" x14ac:dyDescent="0.2">
      <c r="A32" s="7">
        <v>1</v>
      </c>
      <c r="B32" s="11" t="s">
        <v>42</v>
      </c>
      <c r="C32" s="65">
        <v>13</v>
      </c>
      <c r="D32" s="65" t="s">
        <v>43</v>
      </c>
      <c r="E32" s="12" t="s">
        <v>18</v>
      </c>
      <c r="F32" s="12">
        <v>0</v>
      </c>
      <c r="G32" s="12">
        <v>0</v>
      </c>
      <c r="H32" s="12">
        <v>6828</v>
      </c>
      <c r="I32" s="12">
        <v>4028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173</v>
      </c>
      <c r="S32" s="12">
        <v>110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2309</v>
      </c>
      <c r="AC32" s="12">
        <v>1447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1478</v>
      </c>
      <c r="AM32" s="12">
        <v>519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3">
        <f t="shared" si="1"/>
        <v>0</v>
      </c>
      <c r="AU32" s="14">
        <f t="shared" si="1"/>
        <v>0</v>
      </c>
      <c r="AV32" s="14">
        <f t="shared" si="1"/>
        <v>10788</v>
      </c>
      <c r="AW32" s="14">
        <f t="shared" si="1"/>
        <v>6104</v>
      </c>
      <c r="AX32" s="14">
        <f t="shared" si="1"/>
        <v>0</v>
      </c>
      <c r="AY32" s="14">
        <f t="shared" si="1"/>
        <v>0</v>
      </c>
      <c r="AZ32" s="14">
        <f t="shared" si="1"/>
        <v>0</v>
      </c>
      <c r="BA32" s="14">
        <f t="shared" si="1"/>
        <v>0</v>
      </c>
      <c r="BB32" s="14">
        <f t="shared" si="1"/>
        <v>0</v>
      </c>
      <c r="BC32" s="14">
        <f t="shared" si="1"/>
        <v>0</v>
      </c>
      <c r="BD32" s="15"/>
    </row>
    <row r="33" spans="1:56" s="24" customFormat="1" ht="13.5" customHeight="1" x14ac:dyDescent="0.2">
      <c r="A33" s="7">
        <v>1</v>
      </c>
      <c r="B33" s="23"/>
      <c r="C33" s="66"/>
      <c r="D33" s="66"/>
      <c r="E33" s="18" t="s">
        <v>19</v>
      </c>
      <c r="F33" s="18">
        <v>0</v>
      </c>
      <c r="G33" s="18">
        <v>10443599.630000001</v>
      </c>
      <c r="H33" s="18">
        <v>3655330.5</v>
      </c>
      <c r="I33" s="18">
        <v>6788269.1299999999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277528.43</v>
      </c>
      <c r="R33" s="18">
        <v>92393.82</v>
      </c>
      <c r="S33" s="18">
        <v>185134.61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3673373.07</v>
      </c>
      <c r="AB33" s="18">
        <v>1235767.3400000001</v>
      </c>
      <c r="AC33" s="18">
        <v>2437605.73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1665368.87</v>
      </c>
      <c r="AL33" s="18">
        <v>791122.08</v>
      </c>
      <c r="AM33" s="18">
        <v>874246.78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9">
        <f t="shared" si="1"/>
        <v>0</v>
      </c>
      <c r="AU33" s="20">
        <f t="shared" si="1"/>
        <v>16059870</v>
      </c>
      <c r="AV33" s="20">
        <f t="shared" si="1"/>
        <v>5774613.7400000002</v>
      </c>
      <c r="AW33" s="20">
        <f t="shared" si="1"/>
        <v>10285256.25</v>
      </c>
      <c r="AX33" s="20">
        <f t="shared" si="1"/>
        <v>0</v>
      </c>
      <c r="AY33" s="20">
        <f t="shared" si="1"/>
        <v>0</v>
      </c>
      <c r="AZ33" s="20">
        <f t="shared" si="1"/>
        <v>0</v>
      </c>
      <c r="BA33" s="20">
        <f t="shared" si="1"/>
        <v>0</v>
      </c>
      <c r="BB33" s="20">
        <f t="shared" si="1"/>
        <v>0</v>
      </c>
      <c r="BC33" s="20">
        <f t="shared" si="1"/>
        <v>0</v>
      </c>
      <c r="BD33" s="21">
        <f t="shared" si="2"/>
        <v>16059870</v>
      </c>
    </row>
    <row r="34" spans="1:56" s="16" customFormat="1" ht="19.5" customHeight="1" x14ac:dyDescent="0.2">
      <c r="A34" s="7">
        <v>1</v>
      </c>
      <c r="B34" s="11" t="s">
        <v>44</v>
      </c>
      <c r="C34" s="65">
        <v>14</v>
      </c>
      <c r="D34" s="65" t="s">
        <v>45</v>
      </c>
      <c r="E34" s="12" t="s">
        <v>18</v>
      </c>
      <c r="F34" s="12">
        <v>0</v>
      </c>
      <c r="G34" s="12">
        <v>0</v>
      </c>
      <c r="H34" s="12">
        <v>789</v>
      </c>
      <c r="I34" s="12">
        <v>5947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22</v>
      </c>
      <c r="S34" s="12">
        <v>174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281</v>
      </c>
      <c r="AC34" s="12">
        <v>2077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297</v>
      </c>
      <c r="AM34" s="12">
        <v>951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3">
        <f t="shared" si="1"/>
        <v>0</v>
      </c>
      <c r="AU34" s="14">
        <f t="shared" si="1"/>
        <v>0</v>
      </c>
      <c r="AV34" s="14">
        <f t="shared" si="1"/>
        <v>1389</v>
      </c>
      <c r="AW34" s="14">
        <f t="shared" si="1"/>
        <v>9149</v>
      </c>
      <c r="AX34" s="14">
        <f t="shared" si="1"/>
        <v>0</v>
      </c>
      <c r="AY34" s="14">
        <f t="shared" si="1"/>
        <v>0</v>
      </c>
      <c r="AZ34" s="14">
        <f t="shared" si="1"/>
        <v>0</v>
      </c>
      <c r="BA34" s="14">
        <f t="shared" si="1"/>
        <v>0</v>
      </c>
      <c r="BB34" s="14">
        <f t="shared" si="1"/>
        <v>0</v>
      </c>
      <c r="BC34" s="14">
        <f t="shared" si="1"/>
        <v>0</v>
      </c>
      <c r="BD34" s="15"/>
    </row>
    <row r="35" spans="1:56" s="24" customFormat="1" ht="21" customHeight="1" x14ac:dyDescent="0.2">
      <c r="A35" s="7">
        <v>1</v>
      </c>
      <c r="B35" s="23"/>
      <c r="C35" s="66"/>
      <c r="D35" s="66"/>
      <c r="E35" s="18" t="s">
        <v>19</v>
      </c>
      <c r="F35" s="18">
        <v>0</v>
      </c>
      <c r="G35" s="18">
        <v>10444221.699999999</v>
      </c>
      <c r="H35" s="18">
        <v>422315.1</v>
      </c>
      <c r="I35" s="18">
        <v>10021906.6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304844.24</v>
      </c>
      <c r="R35" s="18">
        <v>11896.2</v>
      </c>
      <c r="S35" s="18">
        <v>292948.03999999998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3650147.68</v>
      </c>
      <c r="AB35" s="18">
        <v>150189.53</v>
      </c>
      <c r="AC35" s="18">
        <v>3499958.15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1762616.73</v>
      </c>
      <c r="AL35" s="18">
        <v>159111.67999999999</v>
      </c>
      <c r="AM35" s="18">
        <v>1603505.06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9">
        <f t="shared" si="1"/>
        <v>0</v>
      </c>
      <c r="AU35" s="20">
        <f t="shared" si="1"/>
        <v>16161830.35</v>
      </c>
      <c r="AV35" s="20">
        <f t="shared" si="1"/>
        <v>743512.51</v>
      </c>
      <c r="AW35" s="20">
        <f t="shared" si="1"/>
        <v>15418317.85</v>
      </c>
      <c r="AX35" s="20">
        <f t="shared" si="1"/>
        <v>0</v>
      </c>
      <c r="AY35" s="20">
        <f t="shared" si="1"/>
        <v>0</v>
      </c>
      <c r="AZ35" s="20">
        <f t="shared" si="1"/>
        <v>0</v>
      </c>
      <c r="BA35" s="20">
        <f t="shared" si="1"/>
        <v>0</v>
      </c>
      <c r="BB35" s="20">
        <f t="shared" si="1"/>
        <v>0</v>
      </c>
      <c r="BC35" s="20">
        <f t="shared" si="1"/>
        <v>0</v>
      </c>
      <c r="BD35" s="21">
        <f t="shared" si="2"/>
        <v>16161830.35</v>
      </c>
    </row>
    <row r="36" spans="1:56" s="16" customFormat="1" ht="16.5" customHeight="1" x14ac:dyDescent="0.2">
      <c r="A36" s="7">
        <v>1</v>
      </c>
      <c r="B36" s="11" t="s">
        <v>46</v>
      </c>
      <c r="C36" s="65">
        <v>15</v>
      </c>
      <c r="D36" s="65" t="s">
        <v>47</v>
      </c>
      <c r="E36" s="12" t="s">
        <v>18</v>
      </c>
      <c r="F36" s="12">
        <v>0</v>
      </c>
      <c r="G36" s="12">
        <v>0</v>
      </c>
      <c r="H36" s="12">
        <v>7574</v>
      </c>
      <c r="I36" s="12">
        <v>4355</v>
      </c>
      <c r="J36" s="12">
        <v>0</v>
      </c>
      <c r="K36" s="12">
        <v>0</v>
      </c>
      <c r="L36" s="12">
        <v>456</v>
      </c>
      <c r="M36" s="12">
        <v>0</v>
      </c>
      <c r="N36" s="12">
        <v>0</v>
      </c>
      <c r="O36" s="12">
        <v>209</v>
      </c>
      <c r="P36" s="12">
        <v>0</v>
      </c>
      <c r="Q36" s="12">
        <v>0</v>
      </c>
      <c r="R36" s="12">
        <v>238</v>
      </c>
      <c r="S36" s="12">
        <v>144</v>
      </c>
      <c r="T36" s="12">
        <v>0</v>
      </c>
      <c r="U36" s="12">
        <v>0</v>
      </c>
      <c r="V36" s="12">
        <v>24</v>
      </c>
      <c r="W36" s="12">
        <v>0</v>
      </c>
      <c r="X36" s="12">
        <v>0</v>
      </c>
      <c r="Y36" s="12">
        <v>2</v>
      </c>
      <c r="Z36" s="12">
        <v>0</v>
      </c>
      <c r="AA36" s="12">
        <v>0</v>
      </c>
      <c r="AB36" s="12">
        <v>3271</v>
      </c>
      <c r="AC36" s="12">
        <v>1991</v>
      </c>
      <c r="AD36" s="12">
        <v>0</v>
      </c>
      <c r="AE36" s="12">
        <v>0</v>
      </c>
      <c r="AF36" s="12">
        <v>196</v>
      </c>
      <c r="AG36" s="12">
        <v>0</v>
      </c>
      <c r="AH36" s="12">
        <v>0</v>
      </c>
      <c r="AI36" s="12">
        <v>85</v>
      </c>
      <c r="AJ36" s="12">
        <v>0</v>
      </c>
      <c r="AK36" s="12">
        <v>0</v>
      </c>
      <c r="AL36" s="12">
        <v>1461</v>
      </c>
      <c r="AM36" s="12">
        <v>810</v>
      </c>
      <c r="AN36" s="12">
        <v>0</v>
      </c>
      <c r="AO36" s="12">
        <v>0</v>
      </c>
      <c r="AP36" s="12">
        <v>136</v>
      </c>
      <c r="AQ36" s="12">
        <v>0</v>
      </c>
      <c r="AR36" s="12">
        <v>0</v>
      </c>
      <c r="AS36" s="12">
        <v>31</v>
      </c>
      <c r="AT36" s="13">
        <f t="shared" si="1"/>
        <v>0</v>
      </c>
      <c r="AU36" s="14">
        <f t="shared" si="1"/>
        <v>0</v>
      </c>
      <c r="AV36" s="14">
        <f t="shared" si="1"/>
        <v>12544</v>
      </c>
      <c r="AW36" s="14">
        <f t="shared" si="1"/>
        <v>7300</v>
      </c>
      <c r="AX36" s="14">
        <f t="shared" si="1"/>
        <v>0</v>
      </c>
      <c r="AY36" s="14">
        <f t="shared" si="1"/>
        <v>0</v>
      </c>
      <c r="AZ36" s="14">
        <f t="shared" si="1"/>
        <v>812</v>
      </c>
      <c r="BA36" s="14">
        <f t="shared" si="1"/>
        <v>0</v>
      </c>
      <c r="BB36" s="14">
        <f t="shared" si="1"/>
        <v>0</v>
      </c>
      <c r="BC36" s="14">
        <f t="shared" si="1"/>
        <v>327</v>
      </c>
      <c r="BD36" s="15"/>
    </row>
    <row r="37" spans="1:56" s="24" customFormat="1" x14ac:dyDescent="0.2">
      <c r="A37" s="7">
        <v>1</v>
      </c>
      <c r="B37" s="23"/>
      <c r="C37" s="66"/>
      <c r="D37" s="66"/>
      <c r="E37" s="18" t="s">
        <v>19</v>
      </c>
      <c r="F37" s="18">
        <v>0</v>
      </c>
      <c r="G37" s="18">
        <v>11685906.779999999</v>
      </c>
      <c r="H37" s="18">
        <v>4467972.96</v>
      </c>
      <c r="I37" s="18">
        <v>7217933.8200000003</v>
      </c>
      <c r="J37" s="18">
        <v>0</v>
      </c>
      <c r="K37" s="18">
        <v>0</v>
      </c>
      <c r="L37" s="18">
        <v>16427567.18</v>
      </c>
      <c r="M37" s="18">
        <v>0</v>
      </c>
      <c r="N37" s="18">
        <v>0</v>
      </c>
      <c r="O37" s="18">
        <v>3218723.25</v>
      </c>
      <c r="P37" s="18">
        <v>0</v>
      </c>
      <c r="Q37" s="18">
        <v>377844.69</v>
      </c>
      <c r="R37" s="18">
        <v>139932.23000000001</v>
      </c>
      <c r="S37" s="18">
        <v>237912.46</v>
      </c>
      <c r="T37" s="18">
        <v>0</v>
      </c>
      <c r="U37" s="18">
        <v>0</v>
      </c>
      <c r="V37" s="18">
        <v>876916.4</v>
      </c>
      <c r="W37" s="18">
        <v>0</v>
      </c>
      <c r="X37" s="18">
        <v>0</v>
      </c>
      <c r="Y37" s="18">
        <v>35149.870000000003</v>
      </c>
      <c r="Z37" s="18">
        <v>0</v>
      </c>
      <c r="AA37" s="18">
        <v>5229227.82</v>
      </c>
      <c r="AB37" s="18">
        <v>1929244.88</v>
      </c>
      <c r="AC37" s="18">
        <v>3299982.94</v>
      </c>
      <c r="AD37" s="18">
        <v>0</v>
      </c>
      <c r="AE37" s="18">
        <v>0</v>
      </c>
      <c r="AF37" s="18">
        <v>7015331.1799999997</v>
      </c>
      <c r="AG37" s="18">
        <v>0</v>
      </c>
      <c r="AH37" s="18">
        <v>0</v>
      </c>
      <c r="AI37" s="18">
        <v>1300544.96</v>
      </c>
      <c r="AJ37" s="18">
        <v>0</v>
      </c>
      <c r="AK37" s="18">
        <v>2201850.7799999998</v>
      </c>
      <c r="AL37" s="18">
        <v>860575.06</v>
      </c>
      <c r="AM37" s="18">
        <v>1341275.72</v>
      </c>
      <c r="AN37" s="18">
        <v>0</v>
      </c>
      <c r="AO37" s="18">
        <v>0</v>
      </c>
      <c r="AP37" s="18">
        <v>4910731.83</v>
      </c>
      <c r="AQ37" s="18">
        <v>0</v>
      </c>
      <c r="AR37" s="18">
        <v>0</v>
      </c>
      <c r="AS37" s="18">
        <v>466991.05</v>
      </c>
      <c r="AT37" s="19">
        <f t="shared" si="1"/>
        <v>0</v>
      </c>
      <c r="AU37" s="20">
        <f t="shared" si="1"/>
        <v>19494830.07</v>
      </c>
      <c r="AV37" s="20">
        <f t="shared" si="1"/>
        <v>7397725.1299999999</v>
      </c>
      <c r="AW37" s="20">
        <f t="shared" si="1"/>
        <v>12097104.940000001</v>
      </c>
      <c r="AX37" s="20">
        <f t="shared" si="1"/>
        <v>0</v>
      </c>
      <c r="AY37" s="20">
        <f t="shared" si="1"/>
        <v>0</v>
      </c>
      <c r="AZ37" s="20">
        <f t="shared" si="1"/>
        <v>29230546.59</v>
      </c>
      <c r="BA37" s="20">
        <f t="shared" si="1"/>
        <v>0</v>
      </c>
      <c r="BB37" s="20">
        <f t="shared" si="1"/>
        <v>0</v>
      </c>
      <c r="BC37" s="20">
        <f t="shared" si="1"/>
        <v>5021409.13</v>
      </c>
      <c r="BD37" s="21">
        <f t="shared" si="2"/>
        <v>53746785.789999999</v>
      </c>
    </row>
    <row r="38" spans="1:56" s="16" customFormat="1" ht="13.5" customHeight="1" x14ac:dyDescent="0.2">
      <c r="A38" s="7">
        <v>1</v>
      </c>
      <c r="B38" s="11" t="s">
        <v>48</v>
      </c>
      <c r="C38" s="65">
        <v>16</v>
      </c>
      <c r="D38" s="65" t="s">
        <v>49</v>
      </c>
      <c r="E38" s="12" t="s">
        <v>18</v>
      </c>
      <c r="F38" s="12">
        <v>0</v>
      </c>
      <c r="G38" s="12">
        <v>0</v>
      </c>
      <c r="H38" s="12">
        <v>4950</v>
      </c>
      <c r="I38" s="12">
        <v>1639</v>
      </c>
      <c r="J38" s="12">
        <v>0</v>
      </c>
      <c r="K38" s="12">
        <v>0</v>
      </c>
      <c r="L38" s="12">
        <v>240</v>
      </c>
      <c r="M38" s="12">
        <v>0</v>
      </c>
      <c r="N38" s="12">
        <v>0</v>
      </c>
      <c r="O38" s="12">
        <v>72</v>
      </c>
      <c r="P38" s="12">
        <v>0</v>
      </c>
      <c r="Q38" s="12">
        <v>0</v>
      </c>
      <c r="R38" s="12">
        <v>157</v>
      </c>
      <c r="S38" s="12">
        <v>55</v>
      </c>
      <c r="T38" s="12">
        <v>0</v>
      </c>
      <c r="U38" s="12">
        <v>0</v>
      </c>
      <c r="V38" s="12">
        <v>14</v>
      </c>
      <c r="W38" s="12">
        <v>0</v>
      </c>
      <c r="X38" s="12">
        <v>0</v>
      </c>
      <c r="Y38" s="12">
        <v>2</v>
      </c>
      <c r="Z38" s="12">
        <v>0</v>
      </c>
      <c r="AA38" s="12">
        <v>0</v>
      </c>
      <c r="AB38" s="12">
        <v>1728</v>
      </c>
      <c r="AC38" s="12">
        <v>528</v>
      </c>
      <c r="AD38" s="12">
        <v>0</v>
      </c>
      <c r="AE38" s="12">
        <v>0</v>
      </c>
      <c r="AF38" s="12">
        <v>86</v>
      </c>
      <c r="AG38" s="12">
        <v>0</v>
      </c>
      <c r="AH38" s="12">
        <v>0</v>
      </c>
      <c r="AI38" s="12">
        <v>32</v>
      </c>
      <c r="AJ38" s="12">
        <v>0</v>
      </c>
      <c r="AK38" s="12">
        <v>0</v>
      </c>
      <c r="AL38" s="12">
        <v>970</v>
      </c>
      <c r="AM38" s="12">
        <v>314</v>
      </c>
      <c r="AN38" s="12">
        <v>0</v>
      </c>
      <c r="AO38" s="12">
        <v>0</v>
      </c>
      <c r="AP38" s="12">
        <v>66</v>
      </c>
      <c r="AQ38" s="12">
        <v>0</v>
      </c>
      <c r="AR38" s="12">
        <v>0</v>
      </c>
      <c r="AS38" s="12">
        <v>17</v>
      </c>
      <c r="AT38" s="13">
        <f t="shared" si="1"/>
        <v>0</v>
      </c>
      <c r="AU38" s="14">
        <f t="shared" si="1"/>
        <v>0</v>
      </c>
      <c r="AV38" s="14">
        <f t="shared" si="1"/>
        <v>7805</v>
      </c>
      <c r="AW38" s="14">
        <f t="shared" si="1"/>
        <v>2536</v>
      </c>
      <c r="AX38" s="14">
        <f t="shared" si="1"/>
        <v>0</v>
      </c>
      <c r="AY38" s="14">
        <f t="shared" si="1"/>
        <v>0</v>
      </c>
      <c r="AZ38" s="14">
        <f t="shared" si="1"/>
        <v>406</v>
      </c>
      <c r="BA38" s="14">
        <f t="shared" si="1"/>
        <v>0</v>
      </c>
      <c r="BB38" s="14">
        <f t="shared" si="1"/>
        <v>0</v>
      </c>
      <c r="BC38" s="14">
        <f t="shared" si="1"/>
        <v>123</v>
      </c>
      <c r="BD38" s="15"/>
    </row>
    <row r="39" spans="1:56" s="24" customFormat="1" x14ac:dyDescent="0.2">
      <c r="A39" s="7">
        <v>1</v>
      </c>
      <c r="B39" s="23"/>
      <c r="C39" s="66"/>
      <c r="D39" s="66"/>
      <c r="E39" s="18" t="s">
        <v>19</v>
      </c>
      <c r="F39" s="18">
        <v>0</v>
      </c>
      <c r="G39" s="18">
        <v>5641169.4500000002</v>
      </c>
      <c r="H39" s="18">
        <v>2924369.05</v>
      </c>
      <c r="I39" s="18">
        <v>2716800.4</v>
      </c>
      <c r="J39" s="18">
        <v>0</v>
      </c>
      <c r="K39" s="18">
        <v>0</v>
      </c>
      <c r="L39" s="18">
        <v>8740548.7799999993</v>
      </c>
      <c r="M39" s="18">
        <v>0</v>
      </c>
      <c r="N39" s="18">
        <v>0</v>
      </c>
      <c r="O39" s="18">
        <v>1104535.68</v>
      </c>
      <c r="P39" s="18">
        <v>0</v>
      </c>
      <c r="Q39" s="18">
        <v>183713.2</v>
      </c>
      <c r="R39" s="18">
        <v>92419.35</v>
      </c>
      <c r="S39" s="18">
        <v>91293.85</v>
      </c>
      <c r="T39" s="18">
        <v>0</v>
      </c>
      <c r="U39" s="18">
        <v>0</v>
      </c>
      <c r="V39" s="18">
        <v>518507.13</v>
      </c>
      <c r="W39" s="18">
        <v>0</v>
      </c>
      <c r="X39" s="18">
        <v>0</v>
      </c>
      <c r="Y39" s="18">
        <v>30055.39</v>
      </c>
      <c r="Z39" s="18">
        <v>0</v>
      </c>
      <c r="AA39" s="18">
        <v>1895787.93</v>
      </c>
      <c r="AB39" s="18">
        <v>1020859.54</v>
      </c>
      <c r="AC39" s="18">
        <v>874928.39</v>
      </c>
      <c r="AD39" s="18">
        <v>0</v>
      </c>
      <c r="AE39" s="18">
        <v>0</v>
      </c>
      <c r="AF39" s="18">
        <v>3140671.77</v>
      </c>
      <c r="AG39" s="18">
        <v>0</v>
      </c>
      <c r="AH39" s="18">
        <v>0</v>
      </c>
      <c r="AI39" s="18">
        <v>484643.21</v>
      </c>
      <c r="AJ39" s="18">
        <v>0</v>
      </c>
      <c r="AK39" s="18">
        <v>1092670.3999999999</v>
      </c>
      <c r="AL39" s="18">
        <v>572018.03</v>
      </c>
      <c r="AM39" s="18">
        <v>520652.37</v>
      </c>
      <c r="AN39" s="18">
        <v>0</v>
      </c>
      <c r="AO39" s="18">
        <v>0</v>
      </c>
      <c r="AP39" s="18">
        <v>2414761.7799999998</v>
      </c>
      <c r="AQ39" s="18">
        <v>0</v>
      </c>
      <c r="AR39" s="18">
        <v>0</v>
      </c>
      <c r="AS39" s="18">
        <v>259227.76</v>
      </c>
      <c r="AT39" s="19">
        <f t="shared" si="1"/>
        <v>0</v>
      </c>
      <c r="AU39" s="20">
        <f t="shared" si="1"/>
        <v>8813340.9800000004</v>
      </c>
      <c r="AV39" s="20">
        <f t="shared" si="1"/>
        <v>4609665.97</v>
      </c>
      <c r="AW39" s="20">
        <f t="shared" si="1"/>
        <v>4203675.01</v>
      </c>
      <c r="AX39" s="20">
        <f t="shared" si="1"/>
        <v>0</v>
      </c>
      <c r="AY39" s="20">
        <f t="shared" si="1"/>
        <v>0</v>
      </c>
      <c r="AZ39" s="20">
        <f t="shared" si="1"/>
        <v>14814489.459999999</v>
      </c>
      <c r="BA39" s="20">
        <f t="shared" si="1"/>
        <v>0</v>
      </c>
      <c r="BB39" s="20">
        <f t="shared" si="1"/>
        <v>0</v>
      </c>
      <c r="BC39" s="20">
        <f t="shared" si="1"/>
        <v>1878462.04</v>
      </c>
      <c r="BD39" s="21">
        <f t="shared" si="2"/>
        <v>25506292.48</v>
      </c>
    </row>
    <row r="40" spans="1:56" s="16" customFormat="1" ht="16.5" customHeight="1" x14ac:dyDescent="0.2">
      <c r="A40" s="7">
        <v>1</v>
      </c>
      <c r="B40" s="11" t="s">
        <v>50</v>
      </c>
      <c r="C40" s="65">
        <v>17</v>
      </c>
      <c r="D40" s="65" t="s">
        <v>51</v>
      </c>
      <c r="E40" s="12" t="s">
        <v>18</v>
      </c>
      <c r="F40" s="12">
        <v>0</v>
      </c>
      <c r="G40" s="12">
        <v>0</v>
      </c>
      <c r="H40" s="12">
        <v>3145</v>
      </c>
      <c r="I40" s="12">
        <v>1353</v>
      </c>
      <c r="J40" s="12">
        <v>0</v>
      </c>
      <c r="K40" s="12">
        <v>0</v>
      </c>
      <c r="L40" s="12">
        <v>344</v>
      </c>
      <c r="M40" s="12">
        <v>0</v>
      </c>
      <c r="N40" s="12">
        <v>0</v>
      </c>
      <c r="O40" s="12">
        <v>73</v>
      </c>
      <c r="P40" s="12">
        <v>0</v>
      </c>
      <c r="Q40" s="12">
        <v>0</v>
      </c>
      <c r="R40" s="12">
        <v>69</v>
      </c>
      <c r="S40" s="12">
        <v>49</v>
      </c>
      <c r="T40" s="12">
        <v>0</v>
      </c>
      <c r="U40" s="12">
        <v>0</v>
      </c>
      <c r="V40" s="12">
        <v>7</v>
      </c>
      <c r="W40" s="12">
        <v>0</v>
      </c>
      <c r="X40" s="12">
        <v>0</v>
      </c>
      <c r="Y40" s="12">
        <v>1</v>
      </c>
      <c r="Z40" s="12">
        <v>0</v>
      </c>
      <c r="AA40" s="12">
        <v>0</v>
      </c>
      <c r="AB40" s="12">
        <v>1274</v>
      </c>
      <c r="AC40" s="12">
        <v>591</v>
      </c>
      <c r="AD40" s="12">
        <v>0</v>
      </c>
      <c r="AE40" s="12">
        <v>0</v>
      </c>
      <c r="AF40" s="12">
        <v>124</v>
      </c>
      <c r="AG40" s="12">
        <v>0</v>
      </c>
      <c r="AH40" s="12">
        <v>0</v>
      </c>
      <c r="AI40" s="12">
        <v>27</v>
      </c>
      <c r="AJ40" s="12">
        <v>0</v>
      </c>
      <c r="AK40" s="12">
        <v>0</v>
      </c>
      <c r="AL40" s="12">
        <v>384</v>
      </c>
      <c r="AM40" s="12">
        <v>176</v>
      </c>
      <c r="AN40" s="12">
        <v>0</v>
      </c>
      <c r="AO40" s="12">
        <v>0</v>
      </c>
      <c r="AP40" s="12">
        <v>51</v>
      </c>
      <c r="AQ40" s="12">
        <v>0</v>
      </c>
      <c r="AR40" s="12">
        <v>0</v>
      </c>
      <c r="AS40" s="12">
        <v>9</v>
      </c>
      <c r="AT40" s="13">
        <f t="shared" si="1"/>
        <v>0</v>
      </c>
      <c r="AU40" s="14">
        <f t="shared" si="1"/>
        <v>0</v>
      </c>
      <c r="AV40" s="14">
        <f t="shared" si="1"/>
        <v>4872</v>
      </c>
      <c r="AW40" s="14">
        <f t="shared" si="1"/>
        <v>2169</v>
      </c>
      <c r="AX40" s="14">
        <f t="shared" si="1"/>
        <v>0</v>
      </c>
      <c r="AY40" s="14">
        <f t="shared" si="1"/>
        <v>0</v>
      </c>
      <c r="AZ40" s="14">
        <f t="shared" si="1"/>
        <v>526</v>
      </c>
      <c r="BA40" s="14">
        <f t="shared" si="1"/>
        <v>0</v>
      </c>
      <c r="BB40" s="14">
        <f t="shared" si="1"/>
        <v>0</v>
      </c>
      <c r="BC40" s="14">
        <f t="shared" si="1"/>
        <v>110</v>
      </c>
      <c r="BD40" s="15"/>
    </row>
    <row r="41" spans="1:56" s="24" customFormat="1" x14ac:dyDescent="0.2">
      <c r="A41" s="7">
        <v>1</v>
      </c>
      <c r="B41" s="23"/>
      <c r="C41" s="66"/>
      <c r="D41" s="66"/>
      <c r="E41" s="18" t="s">
        <v>19</v>
      </c>
      <c r="F41" s="18">
        <v>0</v>
      </c>
      <c r="G41" s="18">
        <v>4105765.82</v>
      </c>
      <c r="H41" s="18">
        <v>1862690.46</v>
      </c>
      <c r="I41" s="18">
        <v>2243075.36</v>
      </c>
      <c r="J41" s="18">
        <v>0</v>
      </c>
      <c r="K41" s="18">
        <v>0</v>
      </c>
      <c r="L41" s="18">
        <v>11853146.439999999</v>
      </c>
      <c r="M41" s="18">
        <v>0</v>
      </c>
      <c r="N41" s="18">
        <v>0</v>
      </c>
      <c r="O41" s="18">
        <v>1110655.8600000001</v>
      </c>
      <c r="P41" s="18">
        <v>0</v>
      </c>
      <c r="Q41" s="18">
        <v>119889.59</v>
      </c>
      <c r="R41" s="18">
        <v>40213.599999999999</v>
      </c>
      <c r="S41" s="18">
        <v>79675.990000000005</v>
      </c>
      <c r="T41" s="18">
        <v>0</v>
      </c>
      <c r="U41" s="18">
        <v>0</v>
      </c>
      <c r="V41" s="18">
        <v>235613</v>
      </c>
      <c r="W41" s="18">
        <v>0</v>
      </c>
      <c r="X41" s="18">
        <v>0</v>
      </c>
      <c r="Y41" s="18">
        <v>11673.56</v>
      </c>
      <c r="Z41" s="18">
        <v>0</v>
      </c>
      <c r="AA41" s="18">
        <v>1733930.46</v>
      </c>
      <c r="AB41" s="18">
        <v>754670.23</v>
      </c>
      <c r="AC41" s="18">
        <v>979260.23</v>
      </c>
      <c r="AD41" s="18">
        <v>0</v>
      </c>
      <c r="AE41" s="18">
        <v>0</v>
      </c>
      <c r="AF41" s="18">
        <v>4277282.2</v>
      </c>
      <c r="AG41" s="18">
        <v>0</v>
      </c>
      <c r="AH41" s="18">
        <v>0</v>
      </c>
      <c r="AI41" s="18">
        <v>400236.35</v>
      </c>
      <c r="AJ41" s="18">
        <v>0</v>
      </c>
      <c r="AK41" s="18">
        <v>518712.38</v>
      </c>
      <c r="AL41" s="18">
        <v>227243.96</v>
      </c>
      <c r="AM41" s="18">
        <v>291468.42</v>
      </c>
      <c r="AN41" s="18">
        <v>0</v>
      </c>
      <c r="AO41" s="18">
        <v>0</v>
      </c>
      <c r="AP41" s="18">
        <v>1758035.48</v>
      </c>
      <c r="AQ41" s="18">
        <v>0</v>
      </c>
      <c r="AR41" s="18">
        <v>0</v>
      </c>
      <c r="AS41" s="18">
        <v>145085.68</v>
      </c>
      <c r="AT41" s="19">
        <f t="shared" si="1"/>
        <v>0</v>
      </c>
      <c r="AU41" s="20">
        <f t="shared" si="1"/>
        <v>6478298.25</v>
      </c>
      <c r="AV41" s="20">
        <f t="shared" si="1"/>
        <v>2884818.25</v>
      </c>
      <c r="AW41" s="20">
        <f t="shared" si="1"/>
        <v>3593480</v>
      </c>
      <c r="AX41" s="20">
        <f t="shared" si="1"/>
        <v>0</v>
      </c>
      <c r="AY41" s="20">
        <f t="shared" si="1"/>
        <v>0</v>
      </c>
      <c r="AZ41" s="20">
        <f t="shared" si="1"/>
        <v>18124077.119999997</v>
      </c>
      <c r="BA41" s="20">
        <f t="shared" si="1"/>
        <v>0</v>
      </c>
      <c r="BB41" s="20">
        <f t="shared" si="1"/>
        <v>0</v>
      </c>
      <c r="BC41" s="20">
        <f t="shared" si="1"/>
        <v>1667651.4500000002</v>
      </c>
      <c r="BD41" s="21">
        <f t="shared" si="2"/>
        <v>26270026.819999997</v>
      </c>
    </row>
    <row r="42" spans="1:56" s="16" customFormat="1" ht="15.75" customHeight="1" x14ac:dyDescent="0.2">
      <c r="A42" s="7">
        <v>1</v>
      </c>
      <c r="B42" s="11" t="s">
        <v>52</v>
      </c>
      <c r="C42" s="65">
        <v>18</v>
      </c>
      <c r="D42" s="65" t="s">
        <v>53</v>
      </c>
      <c r="E42" s="12" t="s">
        <v>18</v>
      </c>
      <c r="F42" s="12">
        <v>0</v>
      </c>
      <c r="G42" s="12">
        <v>0</v>
      </c>
      <c r="H42" s="12">
        <v>12484</v>
      </c>
      <c r="I42" s="12">
        <v>5113</v>
      </c>
      <c r="J42" s="12">
        <v>1968</v>
      </c>
      <c r="K42" s="12">
        <v>0</v>
      </c>
      <c r="L42" s="12">
        <v>0</v>
      </c>
      <c r="M42" s="12">
        <v>0</v>
      </c>
      <c r="N42" s="12">
        <v>0</v>
      </c>
      <c r="O42" s="12">
        <v>141</v>
      </c>
      <c r="P42" s="12">
        <v>0</v>
      </c>
      <c r="Q42" s="12">
        <v>0</v>
      </c>
      <c r="R42" s="12">
        <v>490</v>
      </c>
      <c r="S42" s="12">
        <v>201</v>
      </c>
      <c r="T42" s="12">
        <v>90</v>
      </c>
      <c r="U42" s="12">
        <v>0</v>
      </c>
      <c r="V42" s="12">
        <v>0</v>
      </c>
      <c r="W42" s="12">
        <v>0</v>
      </c>
      <c r="X42" s="12">
        <v>0</v>
      </c>
      <c r="Y42" s="12">
        <v>4</v>
      </c>
      <c r="Z42" s="12">
        <v>0</v>
      </c>
      <c r="AA42" s="12">
        <v>0</v>
      </c>
      <c r="AB42" s="12">
        <v>5930</v>
      </c>
      <c r="AC42" s="12">
        <v>2429</v>
      </c>
      <c r="AD42" s="12">
        <v>1002</v>
      </c>
      <c r="AE42" s="12">
        <v>0</v>
      </c>
      <c r="AF42" s="12">
        <v>0</v>
      </c>
      <c r="AG42" s="12">
        <v>0</v>
      </c>
      <c r="AH42" s="12">
        <v>0</v>
      </c>
      <c r="AI42" s="12">
        <v>68</v>
      </c>
      <c r="AJ42" s="12">
        <v>0</v>
      </c>
      <c r="AK42" s="12">
        <v>0</v>
      </c>
      <c r="AL42" s="12">
        <v>2462</v>
      </c>
      <c r="AM42" s="12">
        <v>1008</v>
      </c>
      <c r="AN42" s="12">
        <v>406</v>
      </c>
      <c r="AO42" s="12">
        <v>0</v>
      </c>
      <c r="AP42" s="12">
        <v>0</v>
      </c>
      <c r="AQ42" s="12">
        <v>0</v>
      </c>
      <c r="AR42" s="12">
        <v>0</v>
      </c>
      <c r="AS42" s="12">
        <v>35</v>
      </c>
      <c r="AT42" s="13">
        <f t="shared" si="1"/>
        <v>0</v>
      </c>
      <c r="AU42" s="14">
        <f t="shared" si="1"/>
        <v>0</v>
      </c>
      <c r="AV42" s="14">
        <f t="shared" si="1"/>
        <v>21366</v>
      </c>
      <c r="AW42" s="14">
        <f t="shared" si="1"/>
        <v>8751</v>
      </c>
      <c r="AX42" s="14">
        <f t="shared" si="1"/>
        <v>3466</v>
      </c>
      <c r="AY42" s="14">
        <f t="shared" si="1"/>
        <v>0</v>
      </c>
      <c r="AZ42" s="14">
        <f t="shared" si="1"/>
        <v>0</v>
      </c>
      <c r="BA42" s="14">
        <f t="shared" si="1"/>
        <v>0</v>
      </c>
      <c r="BB42" s="14">
        <f t="shared" si="1"/>
        <v>0</v>
      </c>
      <c r="BC42" s="14">
        <f t="shared" si="1"/>
        <v>248</v>
      </c>
      <c r="BD42" s="15"/>
    </row>
    <row r="43" spans="1:56" s="24" customFormat="1" ht="16.5" customHeight="1" x14ac:dyDescent="0.2">
      <c r="A43" s="7">
        <v>1</v>
      </c>
      <c r="B43" s="23"/>
      <c r="C43" s="66"/>
      <c r="D43" s="66"/>
      <c r="E43" s="18" t="s">
        <v>19</v>
      </c>
      <c r="F43" s="18">
        <v>0</v>
      </c>
      <c r="G43" s="18">
        <v>21578658.48</v>
      </c>
      <c r="H43" s="18">
        <v>8325234.0700000003</v>
      </c>
      <c r="I43" s="18">
        <v>11657239.74</v>
      </c>
      <c r="J43" s="18">
        <v>1596184.68</v>
      </c>
      <c r="K43" s="18">
        <v>0</v>
      </c>
      <c r="L43" s="18">
        <v>0</v>
      </c>
      <c r="M43" s="18">
        <v>0</v>
      </c>
      <c r="N43" s="18">
        <v>0</v>
      </c>
      <c r="O43" s="18">
        <v>2021745.11</v>
      </c>
      <c r="P43" s="18">
        <v>0</v>
      </c>
      <c r="Q43" s="18">
        <v>854817.68</v>
      </c>
      <c r="R43" s="18">
        <v>326479.77</v>
      </c>
      <c r="S43" s="18">
        <v>455273.12</v>
      </c>
      <c r="T43" s="18">
        <v>73064.789999999994</v>
      </c>
      <c r="U43" s="18">
        <v>0</v>
      </c>
      <c r="V43" s="18">
        <v>0</v>
      </c>
      <c r="W43" s="18">
        <v>0</v>
      </c>
      <c r="X43" s="18">
        <v>0</v>
      </c>
      <c r="Y43" s="18">
        <v>53391.16</v>
      </c>
      <c r="Z43" s="18">
        <v>0</v>
      </c>
      <c r="AA43" s="18">
        <v>10287901.73</v>
      </c>
      <c r="AB43" s="18">
        <v>3954594.53</v>
      </c>
      <c r="AC43" s="18">
        <v>5521163.9400000004</v>
      </c>
      <c r="AD43" s="18">
        <v>812143.26</v>
      </c>
      <c r="AE43" s="18">
        <v>0</v>
      </c>
      <c r="AF43" s="18">
        <v>0</v>
      </c>
      <c r="AG43" s="18">
        <v>0</v>
      </c>
      <c r="AH43" s="18">
        <v>0</v>
      </c>
      <c r="AI43" s="18">
        <v>989516.09</v>
      </c>
      <c r="AJ43" s="18">
        <v>0</v>
      </c>
      <c r="AK43" s="18">
        <v>4261621.41</v>
      </c>
      <c r="AL43" s="18">
        <v>1641788.74</v>
      </c>
      <c r="AM43" s="18">
        <v>2291041.11</v>
      </c>
      <c r="AN43" s="18">
        <v>328791.56</v>
      </c>
      <c r="AO43" s="18">
        <v>0</v>
      </c>
      <c r="AP43" s="18">
        <v>0</v>
      </c>
      <c r="AQ43" s="18">
        <v>0</v>
      </c>
      <c r="AR43" s="18">
        <v>0</v>
      </c>
      <c r="AS43" s="18">
        <v>494758.05</v>
      </c>
      <c r="AT43" s="19">
        <f t="shared" si="1"/>
        <v>0</v>
      </c>
      <c r="AU43" s="20">
        <f t="shared" si="1"/>
        <v>36982999.299999997</v>
      </c>
      <c r="AV43" s="20">
        <f t="shared" si="1"/>
        <v>14248097.109999999</v>
      </c>
      <c r="AW43" s="20">
        <f t="shared" si="1"/>
        <v>19924717.91</v>
      </c>
      <c r="AX43" s="20">
        <f t="shared" si="1"/>
        <v>2810184.29</v>
      </c>
      <c r="AY43" s="20">
        <f t="shared" si="1"/>
        <v>0</v>
      </c>
      <c r="AZ43" s="20">
        <f t="shared" si="1"/>
        <v>0</v>
      </c>
      <c r="BA43" s="20">
        <f t="shared" si="1"/>
        <v>0</v>
      </c>
      <c r="BB43" s="20">
        <f t="shared" si="1"/>
        <v>0</v>
      </c>
      <c r="BC43" s="20">
        <f t="shared" si="1"/>
        <v>3559410.41</v>
      </c>
      <c r="BD43" s="21">
        <f t="shared" si="2"/>
        <v>40542409.709999993</v>
      </c>
    </row>
    <row r="44" spans="1:56" s="16" customFormat="1" ht="19.5" customHeight="1" x14ac:dyDescent="0.2">
      <c r="A44" s="7">
        <v>1</v>
      </c>
      <c r="B44" s="11" t="s">
        <v>54</v>
      </c>
      <c r="C44" s="65">
        <v>19</v>
      </c>
      <c r="D44" s="65" t="s">
        <v>55</v>
      </c>
      <c r="E44" s="12" t="s">
        <v>18</v>
      </c>
      <c r="F44" s="12">
        <v>0</v>
      </c>
      <c r="G44" s="12">
        <v>0</v>
      </c>
      <c r="H44" s="12">
        <v>14679</v>
      </c>
      <c r="I44" s="12">
        <v>6749</v>
      </c>
      <c r="J44" s="12">
        <v>4974</v>
      </c>
      <c r="K44" s="12">
        <v>0</v>
      </c>
      <c r="L44" s="12">
        <v>0</v>
      </c>
      <c r="M44" s="12">
        <v>0</v>
      </c>
      <c r="N44" s="12">
        <v>0</v>
      </c>
      <c r="O44" s="12">
        <v>382</v>
      </c>
      <c r="P44" s="12">
        <v>0</v>
      </c>
      <c r="Q44" s="12">
        <v>0</v>
      </c>
      <c r="R44" s="12">
        <v>234</v>
      </c>
      <c r="S44" s="12">
        <v>108</v>
      </c>
      <c r="T44" s="12">
        <v>57</v>
      </c>
      <c r="U44" s="12">
        <v>0</v>
      </c>
      <c r="V44" s="12">
        <v>0</v>
      </c>
      <c r="W44" s="12">
        <v>0</v>
      </c>
      <c r="X44" s="12">
        <v>0</v>
      </c>
      <c r="Y44" s="12">
        <v>6</v>
      </c>
      <c r="Z44" s="12">
        <v>0</v>
      </c>
      <c r="AA44" s="12">
        <v>0</v>
      </c>
      <c r="AB44" s="12">
        <v>2063</v>
      </c>
      <c r="AC44" s="12">
        <v>948</v>
      </c>
      <c r="AD44" s="12">
        <v>343</v>
      </c>
      <c r="AE44" s="12">
        <v>0</v>
      </c>
      <c r="AF44" s="12">
        <v>0</v>
      </c>
      <c r="AG44" s="12">
        <v>0</v>
      </c>
      <c r="AH44" s="12">
        <v>0</v>
      </c>
      <c r="AI44" s="12">
        <v>39</v>
      </c>
      <c r="AJ44" s="12">
        <v>0</v>
      </c>
      <c r="AK44" s="12">
        <v>0</v>
      </c>
      <c r="AL44" s="12">
        <v>1512</v>
      </c>
      <c r="AM44" s="12">
        <v>695</v>
      </c>
      <c r="AN44" s="12">
        <v>343</v>
      </c>
      <c r="AO44" s="12">
        <v>0</v>
      </c>
      <c r="AP44" s="12">
        <v>0</v>
      </c>
      <c r="AQ44" s="12">
        <v>0</v>
      </c>
      <c r="AR44" s="12">
        <v>0</v>
      </c>
      <c r="AS44" s="12">
        <v>24</v>
      </c>
      <c r="AT44" s="13">
        <f t="shared" si="1"/>
        <v>0</v>
      </c>
      <c r="AU44" s="14">
        <f t="shared" si="1"/>
        <v>0</v>
      </c>
      <c r="AV44" s="14">
        <f t="shared" si="1"/>
        <v>18488</v>
      </c>
      <c r="AW44" s="14">
        <f t="shared" si="1"/>
        <v>8500</v>
      </c>
      <c r="AX44" s="14">
        <f t="shared" si="1"/>
        <v>5717</v>
      </c>
      <c r="AY44" s="14">
        <f t="shared" si="1"/>
        <v>0</v>
      </c>
      <c r="AZ44" s="14">
        <f t="shared" si="1"/>
        <v>0</v>
      </c>
      <c r="BA44" s="14">
        <f t="shared" si="1"/>
        <v>0</v>
      </c>
      <c r="BB44" s="14">
        <f t="shared" si="1"/>
        <v>0</v>
      </c>
      <c r="BC44" s="14">
        <f t="shared" si="1"/>
        <v>451</v>
      </c>
      <c r="BD44" s="15"/>
    </row>
    <row r="45" spans="1:56" s="24" customFormat="1" ht="18.600000000000001" customHeight="1" x14ac:dyDescent="0.2">
      <c r="A45" s="7">
        <v>1</v>
      </c>
      <c r="B45" s="23"/>
      <c r="C45" s="66"/>
      <c r="D45" s="66"/>
      <c r="E45" s="18" t="s">
        <v>19</v>
      </c>
      <c r="F45" s="18">
        <v>0</v>
      </c>
      <c r="G45" s="18">
        <v>23431835.469999999</v>
      </c>
      <c r="H45" s="18">
        <v>9838964.6600000001</v>
      </c>
      <c r="I45" s="18">
        <v>9558674.8499999996</v>
      </c>
      <c r="J45" s="18">
        <v>4034195.96</v>
      </c>
      <c r="K45" s="18">
        <v>0</v>
      </c>
      <c r="L45" s="18">
        <v>0</v>
      </c>
      <c r="M45" s="18">
        <v>0</v>
      </c>
      <c r="N45" s="18">
        <v>0</v>
      </c>
      <c r="O45" s="18">
        <v>6195982.8300000001</v>
      </c>
      <c r="P45" s="18">
        <v>0</v>
      </c>
      <c r="Q45" s="18">
        <v>355139</v>
      </c>
      <c r="R45" s="18">
        <v>156615.26999999999</v>
      </c>
      <c r="S45" s="18">
        <v>152153.66</v>
      </c>
      <c r="T45" s="18">
        <v>46370.07</v>
      </c>
      <c r="U45" s="18">
        <v>0</v>
      </c>
      <c r="V45" s="18">
        <v>0</v>
      </c>
      <c r="W45" s="18">
        <v>0</v>
      </c>
      <c r="X45" s="18">
        <v>0</v>
      </c>
      <c r="Y45" s="18">
        <v>102898.89</v>
      </c>
      <c r="Z45" s="18">
        <v>0</v>
      </c>
      <c r="AA45" s="18">
        <v>3003674.31</v>
      </c>
      <c r="AB45" s="18">
        <v>1382417.93</v>
      </c>
      <c r="AC45" s="18">
        <v>1343035.97</v>
      </c>
      <c r="AD45" s="18">
        <v>278220.40999999997</v>
      </c>
      <c r="AE45" s="18">
        <v>0</v>
      </c>
      <c r="AF45" s="18">
        <v>0</v>
      </c>
      <c r="AG45" s="18">
        <v>0</v>
      </c>
      <c r="AH45" s="18">
        <v>0</v>
      </c>
      <c r="AI45" s="18">
        <v>661492.82999999996</v>
      </c>
      <c r="AJ45" s="18">
        <v>0</v>
      </c>
      <c r="AK45" s="18">
        <v>2276530.16</v>
      </c>
      <c r="AL45" s="18">
        <v>1013592.35</v>
      </c>
      <c r="AM45" s="18">
        <v>984717.4</v>
      </c>
      <c r="AN45" s="18">
        <v>278220.40999999997</v>
      </c>
      <c r="AO45" s="18">
        <v>0</v>
      </c>
      <c r="AP45" s="18">
        <v>0</v>
      </c>
      <c r="AQ45" s="18">
        <v>0</v>
      </c>
      <c r="AR45" s="18">
        <v>0</v>
      </c>
      <c r="AS45" s="18">
        <v>389545.78</v>
      </c>
      <c r="AT45" s="19">
        <f t="shared" si="1"/>
        <v>0</v>
      </c>
      <c r="AU45" s="20">
        <f t="shared" si="1"/>
        <v>29067178.939999998</v>
      </c>
      <c r="AV45" s="20">
        <f t="shared" si="1"/>
        <v>12391590.210000001</v>
      </c>
      <c r="AW45" s="20">
        <f t="shared" si="1"/>
        <v>12038581.879999999</v>
      </c>
      <c r="AX45" s="20">
        <f t="shared" si="1"/>
        <v>4637006.8499999996</v>
      </c>
      <c r="AY45" s="20">
        <f t="shared" si="1"/>
        <v>0</v>
      </c>
      <c r="AZ45" s="20">
        <f t="shared" si="1"/>
        <v>0</v>
      </c>
      <c r="BA45" s="20">
        <f t="shared" si="1"/>
        <v>0</v>
      </c>
      <c r="BB45" s="20">
        <f t="shared" si="1"/>
        <v>0</v>
      </c>
      <c r="BC45" s="20">
        <f t="shared" si="1"/>
        <v>7349920.3300000001</v>
      </c>
      <c r="BD45" s="21">
        <f t="shared" si="2"/>
        <v>36417099.269999996</v>
      </c>
    </row>
    <row r="46" spans="1:56" s="16" customFormat="1" ht="16.5" customHeight="1" x14ac:dyDescent="0.2">
      <c r="A46" s="7">
        <v>1</v>
      </c>
      <c r="B46" s="11" t="s">
        <v>56</v>
      </c>
      <c r="C46" s="65">
        <v>20</v>
      </c>
      <c r="D46" s="65" t="s">
        <v>57</v>
      </c>
      <c r="E46" s="12" t="s">
        <v>18</v>
      </c>
      <c r="F46" s="12">
        <v>0</v>
      </c>
      <c r="G46" s="12">
        <v>0</v>
      </c>
      <c r="H46" s="12">
        <v>12268</v>
      </c>
      <c r="I46" s="12">
        <v>5970</v>
      </c>
      <c r="J46" s="12">
        <v>2300</v>
      </c>
      <c r="K46" s="12">
        <v>0</v>
      </c>
      <c r="L46" s="12">
        <v>0</v>
      </c>
      <c r="M46" s="12">
        <v>0</v>
      </c>
      <c r="N46" s="12">
        <v>0</v>
      </c>
      <c r="O46" s="12">
        <v>132</v>
      </c>
      <c r="P46" s="12">
        <v>0</v>
      </c>
      <c r="Q46" s="12">
        <v>0</v>
      </c>
      <c r="R46" s="12">
        <v>446</v>
      </c>
      <c r="S46" s="12">
        <v>217</v>
      </c>
      <c r="T46" s="12">
        <v>72</v>
      </c>
      <c r="U46" s="12">
        <v>0</v>
      </c>
      <c r="V46" s="12">
        <v>0</v>
      </c>
      <c r="W46" s="12">
        <v>0</v>
      </c>
      <c r="X46" s="12">
        <v>0</v>
      </c>
      <c r="Y46" s="12">
        <v>6</v>
      </c>
      <c r="Z46" s="12">
        <v>0</v>
      </c>
      <c r="AA46" s="12">
        <v>0</v>
      </c>
      <c r="AB46" s="12">
        <v>2924</v>
      </c>
      <c r="AC46" s="12">
        <v>1423</v>
      </c>
      <c r="AD46" s="12">
        <v>621</v>
      </c>
      <c r="AE46" s="12">
        <v>0</v>
      </c>
      <c r="AF46" s="12">
        <v>0</v>
      </c>
      <c r="AG46" s="12">
        <v>0</v>
      </c>
      <c r="AH46" s="12">
        <v>0</v>
      </c>
      <c r="AI46" s="12">
        <v>30</v>
      </c>
      <c r="AJ46" s="12">
        <v>0</v>
      </c>
      <c r="AK46" s="12">
        <v>0</v>
      </c>
      <c r="AL46" s="12">
        <v>2342</v>
      </c>
      <c r="AM46" s="12">
        <v>1140</v>
      </c>
      <c r="AN46" s="12">
        <v>440</v>
      </c>
      <c r="AO46" s="12">
        <v>0</v>
      </c>
      <c r="AP46" s="12">
        <v>0</v>
      </c>
      <c r="AQ46" s="12">
        <v>0</v>
      </c>
      <c r="AR46" s="12">
        <v>0</v>
      </c>
      <c r="AS46" s="12">
        <v>25</v>
      </c>
      <c r="AT46" s="13">
        <f t="shared" si="1"/>
        <v>0</v>
      </c>
      <c r="AU46" s="14">
        <f t="shared" si="1"/>
        <v>0</v>
      </c>
      <c r="AV46" s="14">
        <f t="shared" si="1"/>
        <v>17980</v>
      </c>
      <c r="AW46" s="14">
        <f t="shared" si="1"/>
        <v>8750</v>
      </c>
      <c r="AX46" s="14">
        <f t="shared" si="1"/>
        <v>3433</v>
      </c>
      <c r="AY46" s="14">
        <f t="shared" si="1"/>
        <v>0</v>
      </c>
      <c r="AZ46" s="14">
        <f t="shared" si="1"/>
        <v>0</v>
      </c>
      <c r="BA46" s="14">
        <f t="shared" si="1"/>
        <v>0</v>
      </c>
      <c r="BB46" s="14">
        <f t="shared" si="1"/>
        <v>0</v>
      </c>
      <c r="BC46" s="14">
        <f t="shared" si="1"/>
        <v>193</v>
      </c>
      <c r="BD46" s="15"/>
    </row>
    <row r="47" spans="1:56" s="24" customFormat="1" ht="17.25" customHeight="1" x14ac:dyDescent="0.2">
      <c r="A47" s="7">
        <v>1</v>
      </c>
      <c r="B47" s="23"/>
      <c r="C47" s="66"/>
      <c r="D47" s="66"/>
      <c r="E47" s="18" t="s">
        <v>19</v>
      </c>
      <c r="F47" s="18">
        <v>0</v>
      </c>
      <c r="G47" s="18">
        <v>19245402.07</v>
      </c>
      <c r="H47" s="18">
        <v>7923803.9299999997</v>
      </c>
      <c r="I47" s="18">
        <v>9456434.6300000008</v>
      </c>
      <c r="J47" s="18">
        <v>1865163.52</v>
      </c>
      <c r="K47" s="18">
        <v>0</v>
      </c>
      <c r="L47" s="18">
        <v>0</v>
      </c>
      <c r="M47" s="18">
        <v>0</v>
      </c>
      <c r="N47" s="18">
        <v>0</v>
      </c>
      <c r="O47" s="18">
        <v>1925109.99</v>
      </c>
      <c r="P47" s="18">
        <v>0</v>
      </c>
      <c r="Q47" s="18">
        <v>690315.16</v>
      </c>
      <c r="R47" s="18">
        <v>288068.18</v>
      </c>
      <c r="S47" s="18">
        <v>343786.64</v>
      </c>
      <c r="T47" s="18">
        <v>58460.35</v>
      </c>
      <c r="U47" s="18">
        <v>0</v>
      </c>
      <c r="V47" s="18">
        <v>0</v>
      </c>
      <c r="W47" s="18">
        <v>0</v>
      </c>
      <c r="X47" s="18">
        <v>0</v>
      </c>
      <c r="Y47" s="18">
        <v>75221.38</v>
      </c>
      <c r="Z47" s="18">
        <v>0</v>
      </c>
      <c r="AA47" s="18">
        <v>4646188.58</v>
      </c>
      <c r="AB47" s="18">
        <v>1888518.39</v>
      </c>
      <c r="AC47" s="18">
        <v>2253797.66</v>
      </c>
      <c r="AD47" s="18">
        <v>503872.53</v>
      </c>
      <c r="AE47" s="18">
        <v>0</v>
      </c>
      <c r="AF47" s="18">
        <v>0</v>
      </c>
      <c r="AG47" s="18">
        <v>0</v>
      </c>
      <c r="AH47" s="18">
        <v>0</v>
      </c>
      <c r="AI47" s="18">
        <v>420682.5</v>
      </c>
      <c r="AJ47" s="18">
        <v>0</v>
      </c>
      <c r="AK47" s="18">
        <v>3674977.91</v>
      </c>
      <c r="AL47" s="18">
        <v>1513000.95</v>
      </c>
      <c r="AM47" s="18">
        <v>1805647.22</v>
      </c>
      <c r="AN47" s="18">
        <v>356329.75</v>
      </c>
      <c r="AO47" s="18">
        <v>0</v>
      </c>
      <c r="AP47" s="18">
        <v>0</v>
      </c>
      <c r="AQ47" s="18">
        <v>0</v>
      </c>
      <c r="AR47" s="18">
        <v>0</v>
      </c>
      <c r="AS47" s="18">
        <v>364962.97</v>
      </c>
      <c r="AT47" s="19">
        <f t="shared" si="1"/>
        <v>0</v>
      </c>
      <c r="AU47" s="20">
        <f t="shared" si="1"/>
        <v>28256883.719999999</v>
      </c>
      <c r="AV47" s="20">
        <f t="shared" si="1"/>
        <v>11613391.449999999</v>
      </c>
      <c r="AW47" s="20">
        <f t="shared" si="1"/>
        <v>13859666.15</v>
      </c>
      <c r="AX47" s="20">
        <f t="shared" si="1"/>
        <v>2783826.15</v>
      </c>
      <c r="AY47" s="20">
        <f t="shared" si="1"/>
        <v>0</v>
      </c>
      <c r="AZ47" s="20">
        <f t="shared" si="1"/>
        <v>0</v>
      </c>
      <c r="BA47" s="20">
        <f t="shared" si="1"/>
        <v>0</v>
      </c>
      <c r="BB47" s="20">
        <f t="shared" si="1"/>
        <v>0</v>
      </c>
      <c r="BC47" s="20">
        <f t="shared" si="1"/>
        <v>2785976.84</v>
      </c>
      <c r="BD47" s="21">
        <f t="shared" si="2"/>
        <v>31042860.559999999</v>
      </c>
    </row>
    <row r="48" spans="1:56" s="16" customFormat="1" ht="18.75" customHeight="1" x14ac:dyDescent="0.2">
      <c r="A48" s="7">
        <v>1</v>
      </c>
      <c r="B48" s="11" t="s">
        <v>58</v>
      </c>
      <c r="C48" s="65">
        <v>21</v>
      </c>
      <c r="D48" s="65" t="s">
        <v>59</v>
      </c>
      <c r="E48" s="12" t="s">
        <v>18</v>
      </c>
      <c r="F48" s="12">
        <v>0</v>
      </c>
      <c r="G48" s="12">
        <v>0</v>
      </c>
      <c r="H48" s="12">
        <v>13465</v>
      </c>
      <c r="I48" s="12">
        <v>5138</v>
      </c>
      <c r="J48" s="12">
        <v>1684</v>
      </c>
      <c r="K48" s="12">
        <v>0</v>
      </c>
      <c r="L48" s="12">
        <v>0</v>
      </c>
      <c r="M48" s="12">
        <v>0</v>
      </c>
      <c r="N48" s="12">
        <v>0</v>
      </c>
      <c r="O48" s="12">
        <v>156</v>
      </c>
      <c r="P48" s="12">
        <v>0</v>
      </c>
      <c r="Q48" s="12">
        <v>0</v>
      </c>
      <c r="R48" s="12">
        <v>329</v>
      </c>
      <c r="S48" s="12">
        <v>126</v>
      </c>
      <c r="T48" s="12">
        <v>41</v>
      </c>
      <c r="U48" s="12">
        <v>0</v>
      </c>
      <c r="V48" s="12">
        <v>0</v>
      </c>
      <c r="W48" s="12">
        <v>0</v>
      </c>
      <c r="X48" s="12">
        <v>0</v>
      </c>
      <c r="Y48" s="12">
        <v>2</v>
      </c>
      <c r="Z48" s="12">
        <v>0</v>
      </c>
      <c r="AA48" s="12">
        <v>0</v>
      </c>
      <c r="AB48" s="12">
        <v>3950</v>
      </c>
      <c r="AC48" s="12">
        <v>1507</v>
      </c>
      <c r="AD48" s="12">
        <v>552</v>
      </c>
      <c r="AE48" s="12">
        <v>0</v>
      </c>
      <c r="AF48" s="12">
        <v>0</v>
      </c>
      <c r="AG48" s="12">
        <v>0</v>
      </c>
      <c r="AH48" s="12">
        <v>0</v>
      </c>
      <c r="AI48" s="12">
        <v>46</v>
      </c>
      <c r="AJ48" s="12">
        <v>0</v>
      </c>
      <c r="AK48" s="12">
        <v>0</v>
      </c>
      <c r="AL48" s="12">
        <v>1911</v>
      </c>
      <c r="AM48" s="12">
        <v>729</v>
      </c>
      <c r="AN48" s="12">
        <v>290</v>
      </c>
      <c r="AO48" s="12">
        <v>0</v>
      </c>
      <c r="AP48" s="12">
        <v>0</v>
      </c>
      <c r="AQ48" s="12">
        <v>0</v>
      </c>
      <c r="AR48" s="12">
        <v>0</v>
      </c>
      <c r="AS48" s="12">
        <v>22</v>
      </c>
      <c r="AT48" s="13">
        <f t="shared" si="1"/>
        <v>0</v>
      </c>
      <c r="AU48" s="14">
        <f t="shared" ref="AU48:BC76" si="3">AK48+AA48+Q48+G48</f>
        <v>0</v>
      </c>
      <c r="AV48" s="14">
        <f t="shared" si="3"/>
        <v>19655</v>
      </c>
      <c r="AW48" s="14">
        <f t="shared" si="3"/>
        <v>7500</v>
      </c>
      <c r="AX48" s="14">
        <f t="shared" si="3"/>
        <v>2567</v>
      </c>
      <c r="AY48" s="14">
        <f t="shared" si="3"/>
        <v>0</v>
      </c>
      <c r="AZ48" s="14">
        <f t="shared" si="3"/>
        <v>0</v>
      </c>
      <c r="BA48" s="14">
        <f t="shared" si="3"/>
        <v>0</v>
      </c>
      <c r="BB48" s="14">
        <f t="shared" si="3"/>
        <v>0</v>
      </c>
      <c r="BC48" s="14">
        <f t="shared" si="3"/>
        <v>226</v>
      </c>
      <c r="BD48" s="15"/>
    </row>
    <row r="49" spans="1:56" s="24" customFormat="1" ht="15.75" customHeight="1" x14ac:dyDescent="0.2">
      <c r="A49" s="7">
        <v>1</v>
      </c>
      <c r="B49" s="23"/>
      <c r="C49" s="66"/>
      <c r="D49" s="66"/>
      <c r="E49" s="18" t="s">
        <v>19</v>
      </c>
      <c r="F49" s="18">
        <v>0</v>
      </c>
      <c r="G49" s="18">
        <v>19367477.829999998</v>
      </c>
      <c r="H49" s="18">
        <v>8348332.4699999997</v>
      </c>
      <c r="I49" s="18">
        <v>9653426.6099999994</v>
      </c>
      <c r="J49" s="18">
        <v>1365718.75</v>
      </c>
      <c r="K49" s="18">
        <v>0</v>
      </c>
      <c r="L49" s="18">
        <v>0</v>
      </c>
      <c r="M49" s="18">
        <v>0</v>
      </c>
      <c r="N49" s="18">
        <v>0</v>
      </c>
      <c r="O49" s="18">
        <v>2259453.5299999998</v>
      </c>
      <c r="P49" s="18">
        <v>0</v>
      </c>
      <c r="Q49" s="18">
        <v>472702.26</v>
      </c>
      <c r="R49" s="18">
        <v>203768.47</v>
      </c>
      <c r="S49" s="18">
        <v>235623.58</v>
      </c>
      <c r="T49" s="18">
        <v>33310.21</v>
      </c>
      <c r="U49" s="18">
        <v>0</v>
      </c>
      <c r="V49" s="18">
        <v>0</v>
      </c>
      <c r="W49" s="18">
        <v>0</v>
      </c>
      <c r="X49" s="18">
        <v>0</v>
      </c>
      <c r="Y49" s="18">
        <v>29217.07</v>
      </c>
      <c r="Z49" s="18">
        <v>0</v>
      </c>
      <c r="AA49" s="18">
        <v>5728632.4000000004</v>
      </c>
      <c r="AB49" s="18">
        <v>2449080.89</v>
      </c>
      <c r="AC49" s="18">
        <v>2831945.51</v>
      </c>
      <c r="AD49" s="18">
        <v>447605.99</v>
      </c>
      <c r="AE49" s="18">
        <v>0</v>
      </c>
      <c r="AF49" s="18">
        <v>0</v>
      </c>
      <c r="AG49" s="18">
        <v>0</v>
      </c>
      <c r="AH49" s="18">
        <v>0</v>
      </c>
      <c r="AI49" s="18">
        <v>649268.26</v>
      </c>
      <c r="AJ49" s="18">
        <v>0</v>
      </c>
      <c r="AK49" s="18">
        <v>2790051.85</v>
      </c>
      <c r="AL49" s="18">
        <v>1184790.1599999999</v>
      </c>
      <c r="AM49" s="18">
        <v>1370008.31</v>
      </c>
      <c r="AN49" s="18">
        <v>235253.38</v>
      </c>
      <c r="AO49" s="18">
        <v>0</v>
      </c>
      <c r="AP49" s="18">
        <v>0</v>
      </c>
      <c r="AQ49" s="18">
        <v>0</v>
      </c>
      <c r="AR49" s="18">
        <v>0</v>
      </c>
      <c r="AS49" s="18">
        <v>308402.42</v>
      </c>
      <c r="AT49" s="19">
        <f t="shared" ref="AT49:AW112" si="4">AJ49+Z49+P49+F49</f>
        <v>0</v>
      </c>
      <c r="AU49" s="20">
        <f t="shared" si="3"/>
        <v>28358864.339999996</v>
      </c>
      <c r="AV49" s="20">
        <f t="shared" si="3"/>
        <v>12185971.99</v>
      </c>
      <c r="AW49" s="20">
        <f t="shared" si="3"/>
        <v>14091004.01</v>
      </c>
      <c r="AX49" s="20">
        <f t="shared" si="3"/>
        <v>2081888.33</v>
      </c>
      <c r="AY49" s="20">
        <f t="shared" si="3"/>
        <v>0</v>
      </c>
      <c r="AZ49" s="20">
        <f t="shared" si="3"/>
        <v>0</v>
      </c>
      <c r="BA49" s="20">
        <f t="shared" si="3"/>
        <v>0</v>
      </c>
      <c r="BB49" s="20">
        <f t="shared" si="3"/>
        <v>0</v>
      </c>
      <c r="BC49" s="20">
        <f t="shared" si="3"/>
        <v>3246341.28</v>
      </c>
      <c r="BD49" s="21">
        <f t="shared" si="2"/>
        <v>31605205.619999997</v>
      </c>
    </row>
    <row r="50" spans="1:56" s="16" customFormat="1" ht="18.75" customHeight="1" x14ac:dyDescent="0.2">
      <c r="A50" s="7">
        <v>1</v>
      </c>
      <c r="B50" s="11" t="s">
        <v>60</v>
      </c>
      <c r="C50" s="65">
        <v>22</v>
      </c>
      <c r="D50" s="65" t="s">
        <v>61</v>
      </c>
      <c r="E50" s="12" t="s">
        <v>18</v>
      </c>
      <c r="F50" s="12">
        <v>0</v>
      </c>
      <c r="G50" s="12">
        <v>0</v>
      </c>
      <c r="H50" s="12">
        <v>803</v>
      </c>
      <c r="I50" s="12">
        <v>4018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47</v>
      </c>
      <c r="S50" s="12">
        <v>262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364</v>
      </c>
      <c r="AC50" s="12">
        <v>1453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1017</v>
      </c>
      <c r="AM50" s="12">
        <v>1533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3">
        <f t="shared" si="4"/>
        <v>0</v>
      </c>
      <c r="AU50" s="14">
        <f t="shared" si="3"/>
        <v>0</v>
      </c>
      <c r="AV50" s="14">
        <f t="shared" si="3"/>
        <v>2231</v>
      </c>
      <c r="AW50" s="14">
        <f t="shared" si="3"/>
        <v>7266</v>
      </c>
      <c r="AX50" s="14">
        <f t="shared" si="3"/>
        <v>0</v>
      </c>
      <c r="AY50" s="14">
        <f t="shared" si="3"/>
        <v>0</v>
      </c>
      <c r="AZ50" s="14">
        <f t="shared" si="3"/>
        <v>0</v>
      </c>
      <c r="BA50" s="14">
        <f t="shared" si="3"/>
        <v>0</v>
      </c>
      <c r="BB50" s="14">
        <f t="shared" si="3"/>
        <v>0</v>
      </c>
      <c r="BC50" s="14">
        <f t="shared" si="3"/>
        <v>0</v>
      </c>
      <c r="BD50" s="15"/>
    </row>
    <row r="51" spans="1:56" s="24" customFormat="1" ht="19.5" customHeight="1" x14ac:dyDescent="0.2">
      <c r="A51" s="7">
        <v>1</v>
      </c>
      <c r="B51" s="23"/>
      <c r="C51" s="66"/>
      <c r="D51" s="66"/>
      <c r="E51" s="18" t="s">
        <v>19</v>
      </c>
      <c r="F51" s="18">
        <v>0</v>
      </c>
      <c r="G51" s="18">
        <v>7200200.8300000001</v>
      </c>
      <c r="H51" s="18">
        <v>429726.43</v>
      </c>
      <c r="I51" s="18">
        <v>6770474.3899999997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465821.59</v>
      </c>
      <c r="R51" s="18">
        <v>25067.38</v>
      </c>
      <c r="S51" s="18">
        <v>440754.21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2643205.08</v>
      </c>
      <c r="AB51" s="18">
        <v>194570.58</v>
      </c>
      <c r="AC51" s="18">
        <v>2448634.5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3127629.55</v>
      </c>
      <c r="AL51" s="18">
        <v>544320.15</v>
      </c>
      <c r="AM51" s="18">
        <v>2583309.4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9">
        <f t="shared" si="4"/>
        <v>0</v>
      </c>
      <c r="AU51" s="20">
        <f t="shared" si="3"/>
        <v>13436857.050000001</v>
      </c>
      <c r="AV51" s="20">
        <f t="shared" si="3"/>
        <v>1193684.54</v>
      </c>
      <c r="AW51" s="20">
        <f t="shared" si="3"/>
        <v>12243172.5</v>
      </c>
      <c r="AX51" s="20">
        <f t="shared" si="3"/>
        <v>0</v>
      </c>
      <c r="AY51" s="20">
        <f t="shared" si="3"/>
        <v>0</v>
      </c>
      <c r="AZ51" s="20">
        <f t="shared" si="3"/>
        <v>0</v>
      </c>
      <c r="BA51" s="20">
        <f t="shared" si="3"/>
        <v>0</v>
      </c>
      <c r="BB51" s="20">
        <f t="shared" si="3"/>
        <v>0</v>
      </c>
      <c r="BC51" s="20">
        <f t="shared" si="3"/>
        <v>0</v>
      </c>
      <c r="BD51" s="21">
        <f t="shared" si="2"/>
        <v>13436857.050000001</v>
      </c>
    </row>
    <row r="52" spans="1:56" s="16" customFormat="1" ht="22.5" customHeight="1" x14ac:dyDescent="0.2">
      <c r="A52" s="7">
        <v>1</v>
      </c>
      <c r="B52" s="11" t="s">
        <v>62</v>
      </c>
      <c r="C52" s="65">
        <v>23</v>
      </c>
      <c r="D52" s="65" t="s">
        <v>63</v>
      </c>
      <c r="E52" s="12" t="s">
        <v>18</v>
      </c>
      <c r="F52" s="12">
        <v>0</v>
      </c>
      <c r="G52" s="12">
        <v>0</v>
      </c>
      <c r="H52" s="12">
        <v>12939</v>
      </c>
      <c r="I52" s="12">
        <v>4272</v>
      </c>
      <c r="J52" s="12">
        <v>1501</v>
      </c>
      <c r="K52" s="12">
        <v>0</v>
      </c>
      <c r="L52" s="12">
        <v>316</v>
      </c>
      <c r="M52" s="12">
        <v>0</v>
      </c>
      <c r="N52" s="12">
        <v>0</v>
      </c>
      <c r="O52" s="12">
        <v>83</v>
      </c>
      <c r="P52" s="12">
        <v>0</v>
      </c>
      <c r="Q52" s="12">
        <v>0</v>
      </c>
      <c r="R52" s="12">
        <v>393</v>
      </c>
      <c r="S52" s="12">
        <v>132</v>
      </c>
      <c r="T52" s="12">
        <v>33</v>
      </c>
      <c r="U52" s="12">
        <v>0</v>
      </c>
      <c r="V52" s="12">
        <v>7</v>
      </c>
      <c r="W52" s="12">
        <v>0</v>
      </c>
      <c r="X52" s="12">
        <v>0</v>
      </c>
      <c r="Y52" s="12">
        <v>4</v>
      </c>
      <c r="Z52" s="12">
        <v>0</v>
      </c>
      <c r="AA52" s="12">
        <v>0</v>
      </c>
      <c r="AB52" s="12">
        <v>3590</v>
      </c>
      <c r="AC52" s="12">
        <v>1230</v>
      </c>
      <c r="AD52" s="12">
        <v>476</v>
      </c>
      <c r="AE52" s="12">
        <v>0</v>
      </c>
      <c r="AF52" s="12">
        <v>71</v>
      </c>
      <c r="AG52" s="12">
        <v>0</v>
      </c>
      <c r="AH52" s="12">
        <v>0</v>
      </c>
      <c r="AI52" s="12">
        <v>22</v>
      </c>
      <c r="AJ52" s="12">
        <v>0</v>
      </c>
      <c r="AK52" s="12">
        <v>0</v>
      </c>
      <c r="AL52" s="12">
        <v>1693</v>
      </c>
      <c r="AM52" s="12">
        <v>616</v>
      </c>
      <c r="AN52" s="12">
        <v>165</v>
      </c>
      <c r="AO52" s="12">
        <v>0</v>
      </c>
      <c r="AP52" s="12">
        <v>43</v>
      </c>
      <c r="AQ52" s="12">
        <v>0</v>
      </c>
      <c r="AR52" s="12">
        <v>0</v>
      </c>
      <c r="AS52" s="12">
        <v>10</v>
      </c>
      <c r="AT52" s="13">
        <f t="shared" si="4"/>
        <v>0</v>
      </c>
      <c r="AU52" s="14">
        <f t="shared" si="3"/>
        <v>0</v>
      </c>
      <c r="AV52" s="14">
        <f t="shared" si="3"/>
        <v>18615</v>
      </c>
      <c r="AW52" s="14">
        <f t="shared" si="3"/>
        <v>6250</v>
      </c>
      <c r="AX52" s="14">
        <f t="shared" si="3"/>
        <v>2175</v>
      </c>
      <c r="AY52" s="14">
        <f t="shared" si="3"/>
        <v>0</v>
      </c>
      <c r="AZ52" s="14">
        <f t="shared" si="3"/>
        <v>437</v>
      </c>
      <c r="BA52" s="14">
        <f t="shared" si="3"/>
        <v>0</v>
      </c>
      <c r="BB52" s="14">
        <f t="shared" si="3"/>
        <v>0</v>
      </c>
      <c r="BC52" s="14">
        <f t="shared" si="3"/>
        <v>119</v>
      </c>
      <c r="BD52" s="15"/>
    </row>
    <row r="53" spans="1:56" s="24" customFormat="1" ht="21.75" customHeight="1" x14ac:dyDescent="0.2">
      <c r="A53" s="7">
        <v>1</v>
      </c>
      <c r="B53" s="23"/>
      <c r="C53" s="66"/>
      <c r="D53" s="66"/>
      <c r="E53" s="18" t="s">
        <v>19</v>
      </c>
      <c r="F53" s="18">
        <v>0</v>
      </c>
      <c r="G53" s="18">
        <v>18880773.559999999</v>
      </c>
      <c r="H53" s="18">
        <v>8086445.6699999999</v>
      </c>
      <c r="I53" s="18">
        <v>9577189.6199999992</v>
      </c>
      <c r="J53" s="18">
        <v>1217138.27</v>
      </c>
      <c r="K53" s="18">
        <v>0</v>
      </c>
      <c r="L53" s="18">
        <v>11667555.15</v>
      </c>
      <c r="M53" s="18">
        <v>0</v>
      </c>
      <c r="N53" s="18">
        <v>0</v>
      </c>
      <c r="O53" s="18">
        <v>1541686.34</v>
      </c>
      <c r="P53" s="18">
        <v>0</v>
      </c>
      <c r="Q53" s="18">
        <v>554856.67000000004</v>
      </c>
      <c r="R53" s="18">
        <v>243382.83</v>
      </c>
      <c r="S53" s="18">
        <v>285014.32</v>
      </c>
      <c r="T53" s="18">
        <v>26459.53</v>
      </c>
      <c r="U53" s="18">
        <v>0</v>
      </c>
      <c r="V53" s="18">
        <v>289278.23</v>
      </c>
      <c r="W53" s="18">
        <v>0</v>
      </c>
      <c r="X53" s="18">
        <v>0</v>
      </c>
      <c r="Y53" s="18">
        <v>83931.35</v>
      </c>
      <c r="Z53" s="18">
        <v>0</v>
      </c>
      <c r="AA53" s="18">
        <v>5372335.6100000003</v>
      </c>
      <c r="AB53" s="18">
        <v>2248542.09</v>
      </c>
      <c r="AC53" s="18">
        <v>2737484.42</v>
      </c>
      <c r="AD53" s="18">
        <v>386309.1</v>
      </c>
      <c r="AE53" s="18">
        <v>0</v>
      </c>
      <c r="AF53" s="18">
        <v>2603504.04</v>
      </c>
      <c r="AG53" s="18">
        <v>0</v>
      </c>
      <c r="AH53" s="18">
        <v>0</v>
      </c>
      <c r="AI53" s="18">
        <v>404195.7</v>
      </c>
      <c r="AJ53" s="18">
        <v>0</v>
      </c>
      <c r="AK53" s="18">
        <v>2526479.73</v>
      </c>
      <c r="AL53" s="18">
        <v>1049881.0900000001</v>
      </c>
      <c r="AM53" s="18">
        <v>1342537.03</v>
      </c>
      <c r="AN53" s="18">
        <v>134061.60999999999</v>
      </c>
      <c r="AO53" s="18">
        <v>0</v>
      </c>
      <c r="AP53" s="18">
        <v>1510675.19</v>
      </c>
      <c r="AQ53" s="18">
        <v>0</v>
      </c>
      <c r="AR53" s="18">
        <v>0</v>
      </c>
      <c r="AS53" s="18">
        <v>178906.3</v>
      </c>
      <c r="AT53" s="19">
        <f t="shared" si="4"/>
        <v>0</v>
      </c>
      <c r="AU53" s="20">
        <f t="shared" si="3"/>
        <v>27334445.57</v>
      </c>
      <c r="AV53" s="20">
        <f t="shared" si="3"/>
        <v>11628251.68</v>
      </c>
      <c r="AW53" s="20">
        <f t="shared" si="3"/>
        <v>13942225.390000001</v>
      </c>
      <c r="AX53" s="20">
        <f t="shared" si="3"/>
        <v>1763968.51</v>
      </c>
      <c r="AY53" s="20">
        <f t="shared" si="3"/>
        <v>0</v>
      </c>
      <c r="AZ53" s="20">
        <f t="shared" si="3"/>
        <v>16071012.609999999</v>
      </c>
      <c r="BA53" s="20">
        <f t="shared" si="3"/>
        <v>0</v>
      </c>
      <c r="BB53" s="20">
        <f t="shared" si="3"/>
        <v>0</v>
      </c>
      <c r="BC53" s="20">
        <f t="shared" si="3"/>
        <v>2208719.69</v>
      </c>
      <c r="BD53" s="21">
        <f t="shared" si="2"/>
        <v>45614177.870000005</v>
      </c>
    </row>
    <row r="54" spans="1:56" s="16" customFormat="1" ht="19.5" customHeight="1" x14ac:dyDescent="0.2">
      <c r="A54" s="7">
        <v>1</v>
      </c>
      <c r="B54" s="11" t="s">
        <v>64</v>
      </c>
      <c r="C54" s="65">
        <v>24</v>
      </c>
      <c r="D54" s="65" t="s">
        <v>65</v>
      </c>
      <c r="E54" s="12" t="s">
        <v>18</v>
      </c>
      <c r="F54" s="12">
        <v>0</v>
      </c>
      <c r="G54" s="12">
        <v>0</v>
      </c>
      <c r="H54" s="12">
        <v>14831</v>
      </c>
      <c r="I54" s="12">
        <v>6631</v>
      </c>
      <c r="J54" s="12">
        <v>2174</v>
      </c>
      <c r="K54" s="12">
        <v>0</v>
      </c>
      <c r="L54" s="12">
        <v>337</v>
      </c>
      <c r="M54" s="12">
        <v>0</v>
      </c>
      <c r="N54" s="12">
        <v>0</v>
      </c>
      <c r="O54" s="12">
        <v>170</v>
      </c>
      <c r="P54" s="12">
        <v>0</v>
      </c>
      <c r="Q54" s="12">
        <v>0</v>
      </c>
      <c r="R54" s="12">
        <v>1450</v>
      </c>
      <c r="S54" s="12">
        <v>649</v>
      </c>
      <c r="T54" s="12">
        <v>232</v>
      </c>
      <c r="U54" s="12">
        <v>0</v>
      </c>
      <c r="V54" s="12">
        <v>31</v>
      </c>
      <c r="W54" s="12">
        <v>0</v>
      </c>
      <c r="X54" s="12">
        <v>0</v>
      </c>
      <c r="Y54" s="12">
        <v>10</v>
      </c>
      <c r="Z54" s="12">
        <v>0</v>
      </c>
      <c r="AA54" s="12">
        <v>0</v>
      </c>
      <c r="AB54" s="12">
        <v>2941</v>
      </c>
      <c r="AC54" s="12">
        <v>1315</v>
      </c>
      <c r="AD54" s="12">
        <v>499</v>
      </c>
      <c r="AE54" s="12">
        <v>0</v>
      </c>
      <c r="AF54" s="12">
        <v>67</v>
      </c>
      <c r="AG54" s="12">
        <v>0</v>
      </c>
      <c r="AH54" s="12">
        <v>0</v>
      </c>
      <c r="AI54" s="12">
        <v>25</v>
      </c>
      <c r="AJ54" s="12">
        <v>0</v>
      </c>
      <c r="AK54" s="12">
        <v>0</v>
      </c>
      <c r="AL54" s="12">
        <v>8735</v>
      </c>
      <c r="AM54" s="12">
        <v>3906</v>
      </c>
      <c r="AN54" s="12">
        <v>1392</v>
      </c>
      <c r="AO54" s="12">
        <v>0</v>
      </c>
      <c r="AP54" s="12">
        <v>103</v>
      </c>
      <c r="AQ54" s="12">
        <v>0</v>
      </c>
      <c r="AR54" s="12">
        <v>0</v>
      </c>
      <c r="AS54" s="12">
        <v>75</v>
      </c>
      <c r="AT54" s="13">
        <f t="shared" si="4"/>
        <v>0</v>
      </c>
      <c r="AU54" s="14">
        <f t="shared" si="3"/>
        <v>0</v>
      </c>
      <c r="AV54" s="14">
        <f t="shared" si="3"/>
        <v>27957</v>
      </c>
      <c r="AW54" s="14">
        <f t="shared" si="3"/>
        <v>12501</v>
      </c>
      <c r="AX54" s="14">
        <f t="shared" si="3"/>
        <v>4297</v>
      </c>
      <c r="AY54" s="14">
        <f t="shared" si="3"/>
        <v>0</v>
      </c>
      <c r="AZ54" s="14">
        <f t="shared" si="3"/>
        <v>538</v>
      </c>
      <c r="BA54" s="14">
        <f t="shared" si="3"/>
        <v>0</v>
      </c>
      <c r="BB54" s="14">
        <f t="shared" si="3"/>
        <v>0</v>
      </c>
      <c r="BC54" s="14">
        <f t="shared" si="3"/>
        <v>280</v>
      </c>
      <c r="BD54" s="15"/>
    </row>
    <row r="55" spans="1:56" s="24" customFormat="1" ht="16.5" customHeight="1" x14ac:dyDescent="0.2">
      <c r="A55" s="7">
        <v>1</v>
      </c>
      <c r="B55" s="23"/>
      <c r="C55" s="66"/>
      <c r="D55" s="66"/>
      <c r="E55" s="18" t="s">
        <v>19</v>
      </c>
      <c r="F55" s="18">
        <v>0</v>
      </c>
      <c r="G55" s="18">
        <v>21599662.84</v>
      </c>
      <c r="H55" s="18">
        <v>8157747.3399999999</v>
      </c>
      <c r="I55" s="18">
        <v>11678631.91</v>
      </c>
      <c r="J55" s="18">
        <v>1763283.59</v>
      </c>
      <c r="K55" s="18">
        <v>0</v>
      </c>
      <c r="L55" s="18">
        <v>12379903.029999999</v>
      </c>
      <c r="M55" s="18">
        <v>0</v>
      </c>
      <c r="N55" s="18">
        <v>0</v>
      </c>
      <c r="O55" s="18">
        <v>7592172.2300000004</v>
      </c>
      <c r="P55" s="18">
        <v>0</v>
      </c>
      <c r="Q55" s="18">
        <v>2127733.59</v>
      </c>
      <c r="R55" s="18">
        <v>797646.41</v>
      </c>
      <c r="S55" s="18">
        <v>1141910.68</v>
      </c>
      <c r="T55" s="18">
        <v>188176.51</v>
      </c>
      <c r="U55" s="18">
        <v>0</v>
      </c>
      <c r="V55" s="18">
        <v>1107777.82</v>
      </c>
      <c r="W55" s="18">
        <v>0</v>
      </c>
      <c r="X55" s="18">
        <v>0</v>
      </c>
      <c r="Y55" s="18">
        <v>654303.11</v>
      </c>
      <c r="Z55" s="18">
        <v>0</v>
      </c>
      <c r="AA55" s="18">
        <v>4337379.7699999996</v>
      </c>
      <c r="AB55" s="18">
        <v>1617514.63</v>
      </c>
      <c r="AC55" s="18">
        <v>2315634.11</v>
      </c>
      <c r="AD55" s="18">
        <v>404231.02</v>
      </c>
      <c r="AE55" s="18">
        <v>0</v>
      </c>
      <c r="AF55" s="18">
        <v>2448772.0299999998</v>
      </c>
      <c r="AG55" s="18">
        <v>0</v>
      </c>
      <c r="AH55" s="18">
        <v>0</v>
      </c>
      <c r="AI55" s="18">
        <v>676865.28</v>
      </c>
      <c r="AJ55" s="18">
        <v>0</v>
      </c>
      <c r="AK55" s="18">
        <v>12811904.35</v>
      </c>
      <c r="AL55" s="18">
        <v>4804591.55</v>
      </c>
      <c r="AM55" s="18">
        <v>6878253.75</v>
      </c>
      <c r="AN55" s="18">
        <v>1129059.06</v>
      </c>
      <c r="AO55" s="18">
        <v>0</v>
      </c>
      <c r="AP55" s="18">
        <v>3498245.76</v>
      </c>
      <c r="AQ55" s="18">
        <v>0</v>
      </c>
      <c r="AR55" s="18">
        <v>0</v>
      </c>
      <c r="AS55" s="18">
        <v>2357747.39</v>
      </c>
      <c r="AT55" s="19">
        <f t="shared" si="4"/>
        <v>0</v>
      </c>
      <c r="AU55" s="20">
        <f t="shared" si="3"/>
        <v>40876680.549999997</v>
      </c>
      <c r="AV55" s="20">
        <f t="shared" si="3"/>
        <v>15377499.93</v>
      </c>
      <c r="AW55" s="20">
        <f t="shared" si="3"/>
        <v>22014430.449999999</v>
      </c>
      <c r="AX55" s="20">
        <f t="shared" si="3"/>
        <v>3484750.18</v>
      </c>
      <c r="AY55" s="20">
        <f t="shared" si="3"/>
        <v>0</v>
      </c>
      <c r="AZ55" s="20">
        <f t="shared" si="3"/>
        <v>19434698.640000001</v>
      </c>
      <c r="BA55" s="20">
        <f t="shared" si="3"/>
        <v>0</v>
      </c>
      <c r="BB55" s="20">
        <f t="shared" si="3"/>
        <v>0</v>
      </c>
      <c r="BC55" s="20">
        <f t="shared" si="3"/>
        <v>11281088.01</v>
      </c>
      <c r="BD55" s="21">
        <f t="shared" si="2"/>
        <v>71592467.199999988</v>
      </c>
    </row>
    <row r="56" spans="1:56" s="16" customFormat="1" ht="21" customHeight="1" x14ac:dyDescent="0.2">
      <c r="A56" s="7">
        <v>1</v>
      </c>
      <c r="B56" s="11"/>
      <c r="C56" s="65">
        <v>25</v>
      </c>
      <c r="D56" s="65" t="s">
        <v>66</v>
      </c>
      <c r="E56" s="12" t="s">
        <v>18</v>
      </c>
      <c r="F56" s="12">
        <v>30908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1284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11500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7707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3">
        <f t="shared" si="4"/>
        <v>51399</v>
      </c>
      <c r="AU56" s="14">
        <f t="shared" si="3"/>
        <v>0</v>
      </c>
      <c r="AV56" s="14">
        <f t="shared" si="3"/>
        <v>0</v>
      </c>
      <c r="AW56" s="14">
        <f t="shared" si="3"/>
        <v>0</v>
      </c>
      <c r="AX56" s="14">
        <f t="shared" si="3"/>
        <v>0</v>
      </c>
      <c r="AY56" s="14">
        <f t="shared" si="3"/>
        <v>0</v>
      </c>
      <c r="AZ56" s="14">
        <f t="shared" si="3"/>
        <v>0</v>
      </c>
      <c r="BA56" s="14">
        <f t="shared" si="3"/>
        <v>0</v>
      </c>
      <c r="BB56" s="14">
        <f t="shared" si="3"/>
        <v>0</v>
      </c>
      <c r="BC56" s="14">
        <f t="shared" si="3"/>
        <v>0</v>
      </c>
      <c r="BD56" s="15"/>
    </row>
    <row r="57" spans="1:56" s="24" customFormat="1" ht="19.899999999999999" customHeight="1" x14ac:dyDescent="0.2">
      <c r="A57" s="7">
        <v>1</v>
      </c>
      <c r="B57" s="23"/>
      <c r="C57" s="66"/>
      <c r="D57" s="66"/>
      <c r="E57" s="18" t="s">
        <v>19</v>
      </c>
      <c r="F57" s="18">
        <v>111134312.26000001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4615441.2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41349992.119999997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27709909.690000001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9">
        <f t="shared" si="4"/>
        <v>184809655.27000001</v>
      </c>
      <c r="AU57" s="20">
        <f t="shared" si="3"/>
        <v>0</v>
      </c>
      <c r="AV57" s="20">
        <f t="shared" si="3"/>
        <v>0</v>
      </c>
      <c r="AW57" s="20">
        <f t="shared" si="3"/>
        <v>0</v>
      </c>
      <c r="AX57" s="20">
        <f t="shared" si="3"/>
        <v>0</v>
      </c>
      <c r="AY57" s="20">
        <f t="shared" si="3"/>
        <v>0</v>
      </c>
      <c r="AZ57" s="20">
        <f t="shared" si="3"/>
        <v>0</v>
      </c>
      <c r="BA57" s="20">
        <f t="shared" si="3"/>
        <v>0</v>
      </c>
      <c r="BB57" s="20">
        <f t="shared" si="3"/>
        <v>0</v>
      </c>
      <c r="BC57" s="20">
        <f t="shared" si="3"/>
        <v>0</v>
      </c>
      <c r="BD57" s="21">
        <f t="shared" si="2"/>
        <v>184809655.27000001</v>
      </c>
    </row>
    <row r="58" spans="1:56" s="16" customFormat="1" ht="20.25" customHeight="1" x14ac:dyDescent="0.2">
      <c r="A58" s="7">
        <v>1</v>
      </c>
      <c r="B58" s="11" t="s">
        <v>67</v>
      </c>
      <c r="C58" s="65">
        <v>26</v>
      </c>
      <c r="D58" s="65" t="s">
        <v>68</v>
      </c>
      <c r="E58" s="12" t="s">
        <v>18</v>
      </c>
      <c r="F58" s="12">
        <v>0</v>
      </c>
      <c r="G58" s="12">
        <v>0</v>
      </c>
      <c r="H58" s="12">
        <v>408</v>
      </c>
      <c r="I58" s="12">
        <v>554</v>
      </c>
      <c r="J58" s="12">
        <v>20</v>
      </c>
      <c r="K58" s="12">
        <v>0</v>
      </c>
      <c r="L58" s="12">
        <v>0</v>
      </c>
      <c r="M58" s="12">
        <v>0</v>
      </c>
      <c r="N58" s="12">
        <v>0</v>
      </c>
      <c r="O58" s="12">
        <v>48</v>
      </c>
      <c r="P58" s="12">
        <v>0</v>
      </c>
      <c r="Q58" s="12">
        <v>0</v>
      </c>
      <c r="R58" s="12">
        <v>14</v>
      </c>
      <c r="S58" s="12">
        <v>19</v>
      </c>
      <c r="T58" s="12">
        <v>2</v>
      </c>
      <c r="U58" s="12">
        <v>0</v>
      </c>
      <c r="V58" s="12">
        <v>0</v>
      </c>
      <c r="W58" s="12">
        <v>0</v>
      </c>
      <c r="X58" s="12">
        <v>0</v>
      </c>
      <c r="Y58" s="12">
        <v>2</v>
      </c>
      <c r="Z58" s="12">
        <v>0</v>
      </c>
      <c r="AA58" s="12">
        <v>0</v>
      </c>
      <c r="AB58" s="12">
        <v>181</v>
      </c>
      <c r="AC58" s="12">
        <v>246</v>
      </c>
      <c r="AD58" s="12">
        <v>10</v>
      </c>
      <c r="AE58" s="12">
        <v>0</v>
      </c>
      <c r="AF58" s="12">
        <v>0</v>
      </c>
      <c r="AG58" s="12">
        <v>0</v>
      </c>
      <c r="AH58" s="12">
        <v>0</v>
      </c>
      <c r="AI58" s="12">
        <v>10</v>
      </c>
      <c r="AJ58" s="12">
        <v>0</v>
      </c>
      <c r="AK58" s="12">
        <v>0</v>
      </c>
      <c r="AL58" s="12">
        <v>132</v>
      </c>
      <c r="AM58" s="12">
        <v>179</v>
      </c>
      <c r="AN58" s="12">
        <v>5</v>
      </c>
      <c r="AO58" s="12">
        <v>0</v>
      </c>
      <c r="AP58" s="12">
        <v>0</v>
      </c>
      <c r="AQ58" s="12">
        <v>0</v>
      </c>
      <c r="AR58" s="12">
        <v>0</v>
      </c>
      <c r="AS58" s="12">
        <v>16</v>
      </c>
      <c r="AT58" s="13">
        <f t="shared" si="4"/>
        <v>0</v>
      </c>
      <c r="AU58" s="14">
        <f t="shared" si="3"/>
        <v>0</v>
      </c>
      <c r="AV58" s="14">
        <f t="shared" si="3"/>
        <v>735</v>
      </c>
      <c r="AW58" s="14">
        <f t="shared" si="3"/>
        <v>998</v>
      </c>
      <c r="AX58" s="14">
        <f t="shared" si="3"/>
        <v>37</v>
      </c>
      <c r="AY58" s="14">
        <f t="shared" si="3"/>
        <v>0</v>
      </c>
      <c r="AZ58" s="14">
        <f t="shared" si="3"/>
        <v>0</v>
      </c>
      <c r="BA58" s="14">
        <f t="shared" si="3"/>
        <v>0</v>
      </c>
      <c r="BB58" s="14">
        <f t="shared" si="3"/>
        <v>0</v>
      </c>
      <c r="BC58" s="14">
        <f t="shared" si="3"/>
        <v>76</v>
      </c>
      <c r="BD58" s="15"/>
    </row>
    <row r="59" spans="1:56" s="24" customFormat="1" ht="20.25" customHeight="1" x14ac:dyDescent="0.2">
      <c r="A59" s="7">
        <v>1</v>
      </c>
      <c r="B59" s="23"/>
      <c r="C59" s="66"/>
      <c r="D59" s="66"/>
      <c r="E59" s="18" t="s">
        <v>19</v>
      </c>
      <c r="F59" s="18">
        <v>0</v>
      </c>
      <c r="G59" s="18">
        <v>754603.67</v>
      </c>
      <c r="H59" s="18">
        <v>251745.63</v>
      </c>
      <c r="I59" s="18">
        <v>486769.43</v>
      </c>
      <c r="J59" s="18">
        <v>16088.61</v>
      </c>
      <c r="K59" s="18">
        <v>0</v>
      </c>
      <c r="L59" s="18">
        <v>0</v>
      </c>
      <c r="M59" s="18">
        <v>0</v>
      </c>
      <c r="N59" s="18">
        <v>0</v>
      </c>
      <c r="O59" s="18">
        <v>803016.76</v>
      </c>
      <c r="P59" s="18">
        <v>0</v>
      </c>
      <c r="Q59" s="18">
        <v>27340.5</v>
      </c>
      <c r="R59" s="18">
        <v>8708.18</v>
      </c>
      <c r="S59" s="18">
        <v>16837.939999999999</v>
      </c>
      <c r="T59" s="18">
        <v>1794.38</v>
      </c>
      <c r="U59" s="18">
        <v>0</v>
      </c>
      <c r="V59" s="18">
        <v>0</v>
      </c>
      <c r="W59" s="18">
        <v>0</v>
      </c>
      <c r="X59" s="18">
        <v>0</v>
      </c>
      <c r="Y59" s="18">
        <v>30160.26</v>
      </c>
      <c r="Z59" s="18">
        <v>0</v>
      </c>
      <c r="AA59" s="18">
        <v>336399.03</v>
      </c>
      <c r="AB59" s="18">
        <v>111820.97</v>
      </c>
      <c r="AC59" s="18">
        <v>216214.41</v>
      </c>
      <c r="AD59" s="18">
        <v>8363.64</v>
      </c>
      <c r="AE59" s="18">
        <v>0</v>
      </c>
      <c r="AF59" s="18">
        <v>0</v>
      </c>
      <c r="AG59" s="18">
        <v>0</v>
      </c>
      <c r="AH59" s="18">
        <v>0</v>
      </c>
      <c r="AI59" s="18">
        <v>173421.46</v>
      </c>
      <c r="AJ59" s="18">
        <v>0</v>
      </c>
      <c r="AK59" s="18">
        <v>243371.18</v>
      </c>
      <c r="AL59" s="18">
        <v>81540.25</v>
      </c>
      <c r="AM59" s="18">
        <v>157664.31</v>
      </c>
      <c r="AN59" s="18">
        <v>4166.62</v>
      </c>
      <c r="AO59" s="18">
        <v>0</v>
      </c>
      <c r="AP59" s="18">
        <v>0</v>
      </c>
      <c r="AQ59" s="18">
        <v>0</v>
      </c>
      <c r="AR59" s="18">
        <v>0</v>
      </c>
      <c r="AS59" s="18">
        <v>250078.77</v>
      </c>
      <c r="AT59" s="19">
        <f t="shared" si="4"/>
        <v>0</v>
      </c>
      <c r="AU59" s="20">
        <f t="shared" si="3"/>
        <v>1361714.38</v>
      </c>
      <c r="AV59" s="20">
        <f t="shared" si="3"/>
        <v>453815.03</v>
      </c>
      <c r="AW59" s="20">
        <f t="shared" si="3"/>
        <v>877486.09</v>
      </c>
      <c r="AX59" s="20">
        <f t="shared" si="3"/>
        <v>30413.25</v>
      </c>
      <c r="AY59" s="20">
        <f t="shared" si="3"/>
        <v>0</v>
      </c>
      <c r="AZ59" s="20">
        <f t="shared" si="3"/>
        <v>0</v>
      </c>
      <c r="BA59" s="20">
        <f t="shared" si="3"/>
        <v>0</v>
      </c>
      <c r="BB59" s="20">
        <f t="shared" si="3"/>
        <v>0</v>
      </c>
      <c r="BC59" s="20">
        <f t="shared" si="3"/>
        <v>1256677.25</v>
      </c>
      <c r="BD59" s="21">
        <f t="shared" si="2"/>
        <v>2618391.63</v>
      </c>
    </row>
    <row r="60" spans="1:56" s="16" customFormat="1" ht="25.5" customHeight="1" x14ac:dyDescent="0.2">
      <c r="A60" s="7">
        <v>1</v>
      </c>
      <c r="B60" s="11"/>
      <c r="C60" s="65">
        <v>27</v>
      </c>
      <c r="D60" s="65" t="s">
        <v>69</v>
      </c>
      <c r="E60" s="12" t="s">
        <v>18</v>
      </c>
      <c r="F60" s="12">
        <v>0</v>
      </c>
      <c r="G60" s="12">
        <v>0</v>
      </c>
      <c r="H60" s="12">
        <v>13954</v>
      </c>
      <c r="I60" s="12">
        <v>5879</v>
      </c>
      <c r="J60" s="12">
        <v>2312</v>
      </c>
      <c r="K60" s="12">
        <v>516</v>
      </c>
      <c r="L60" s="12">
        <v>600</v>
      </c>
      <c r="M60" s="12">
        <v>64</v>
      </c>
      <c r="N60" s="12">
        <v>0</v>
      </c>
      <c r="O60" s="12">
        <v>195</v>
      </c>
      <c r="P60" s="12">
        <v>0</v>
      </c>
      <c r="Q60" s="12">
        <v>0</v>
      </c>
      <c r="R60" s="12">
        <v>300</v>
      </c>
      <c r="S60" s="12">
        <v>126</v>
      </c>
      <c r="T60" s="12">
        <v>48</v>
      </c>
      <c r="U60" s="12">
        <v>0</v>
      </c>
      <c r="V60" s="12">
        <v>17</v>
      </c>
      <c r="W60" s="12">
        <v>1</v>
      </c>
      <c r="X60" s="12">
        <v>0</v>
      </c>
      <c r="Y60" s="12">
        <v>3</v>
      </c>
      <c r="Z60" s="12">
        <v>0</v>
      </c>
      <c r="AA60" s="12">
        <v>0</v>
      </c>
      <c r="AB60" s="12">
        <v>7749</v>
      </c>
      <c r="AC60" s="12">
        <v>3265</v>
      </c>
      <c r="AD60" s="12">
        <v>1304</v>
      </c>
      <c r="AE60" s="12">
        <v>307</v>
      </c>
      <c r="AF60" s="12">
        <v>297</v>
      </c>
      <c r="AG60" s="12">
        <v>38</v>
      </c>
      <c r="AH60" s="12">
        <v>0</v>
      </c>
      <c r="AI60" s="12">
        <v>138</v>
      </c>
      <c r="AJ60" s="12">
        <v>0</v>
      </c>
      <c r="AK60" s="12">
        <v>0</v>
      </c>
      <c r="AL60" s="12">
        <v>1733</v>
      </c>
      <c r="AM60" s="12">
        <v>730</v>
      </c>
      <c r="AN60" s="12">
        <v>336</v>
      </c>
      <c r="AO60" s="12">
        <v>75</v>
      </c>
      <c r="AP60" s="12">
        <v>89</v>
      </c>
      <c r="AQ60" s="12">
        <v>12</v>
      </c>
      <c r="AR60" s="12">
        <v>0</v>
      </c>
      <c r="AS60" s="12">
        <v>25</v>
      </c>
      <c r="AT60" s="13">
        <f t="shared" si="4"/>
        <v>0</v>
      </c>
      <c r="AU60" s="14">
        <f t="shared" si="3"/>
        <v>0</v>
      </c>
      <c r="AV60" s="14">
        <f t="shared" si="3"/>
        <v>23736</v>
      </c>
      <c r="AW60" s="14">
        <f t="shared" si="3"/>
        <v>10000</v>
      </c>
      <c r="AX60" s="14">
        <f t="shared" si="3"/>
        <v>4000</v>
      </c>
      <c r="AY60" s="14">
        <f t="shared" si="3"/>
        <v>898</v>
      </c>
      <c r="AZ60" s="14">
        <f t="shared" si="3"/>
        <v>1003</v>
      </c>
      <c r="BA60" s="14">
        <f t="shared" si="3"/>
        <v>115</v>
      </c>
      <c r="BB60" s="14">
        <f t="shared" si="3"/>
        <v>0</v>
      </c>
      <c r="BC60" s="14">
        <f t="shared" si="3"/>
        <v>361</v>
      </c>
      <c r="BD60" s="15"/>
    </row>
    <row r="61" spans="1:56" s="24" customFormat="1" ht="18" customHeight="1" x14ac:dyDescent="0.2">
      <c r="A61" s="7">
        <v>1</v>
      </c>
      <c r="B61" s="23"/>
      <c r="C61" s="66"/>
      <c r="D61" s="66"/>
      <c r="E61" s="18" t="s">
        <v>19</v>
      </c>
      <c r="F61" s="18">
        <v>0</v>
      </c>
      <c r="G61" s="18">
        <v>12827701.34</v>
      </c>
      <c r="H61" s="18">
        <v>6144000.5800000001</v>
      </c>
      <c r="I61" s="18">
        <v>4808622.5199999996</v>
      </c>
      <c r="J61" s="18">
        <v>1875078.24</v>
      </c>
      <c r="K61" s="18">
        <v>3426168.26</v>
      </c>
      <c r="L61" s="18">
        <v>35506910.380000003</v>
      </c>
      <c r="M61" s="18">
        <v>10920095.550000001</v>
      </c>
      <c r="N61" s="18">
        <v>0</v>
      </c>
      <c r="O61" s="18">
        <v>3509727.43</v>
      </c>
      <c r="P61" s="18">
        <v>0</v>
      </c>
      <c r="Q61" s="18">
        <v>278095</v>
      </c>
      <c r="R61" s="18">
        <v>131952.12</v>
      </c>
      <c r="S61" s="18">
        <v>107213.91</v>
      </c>
      <c r="T61" s="18">
        <v>38928.959999999999</v>
      </c>
      <c r="U61" s="18">
        <v>0</v>
      </c>
      <c r="V61" s="18">
        <v>915126.56</v>
      </c>
      <c r="W61" s="18">
        <v>273002.39</v>
      </c>
      <c r="X61" s="18">
        <v>0</v>
      </c>
      <c r="Y61" s="18">
        <v>52286.44</v>
      </c>
      <c r="Z61" s="18">
        <v>0</v>
      </c>
      <c r="AA61" s="18">
        <v>7185415.2800000003</v>
      </c>
      <c r="AB61" s="18">
        <v>3412043.17</v>
      </c>
      <c r="AC61" s="18">
        <v>2715802.03</v>
      </c>
      <c r="AD61" s="18">
        <v>1057570.08</v>
      </c>
      <c r="AE61" s="18">
        <v>2037825.3</v>
      </c>
      <c r="AF61" s="18">
        <v>18851607.059999999</v>
      </c>
      <c r="AG61" s="18">
        <v>6357055.6200000001</v>
      </c>
      <c r="AH61" s="18">
        <v>0</v>
      </c>
      <c r="AI61" s="18">
        <v>2522820.84</v>
      </c>
      <c r="AJ61" s="18">
        <v>0</v>
      </c>
      <c r="AK61" s="18">
        <v>1647225.55</v>
      </c>
      <c r="AL61" s="18">
        <v>762999.44</v>
      </c>
      <c r="AM61" s="18">
        <v>611723.39</v>
      </c>
      <c r="AN61" s="18">
        <v>272502.71999999997</v>
      </c>
      <c r="AO61" s="18">
        <v>494559.94</v>
      </c>
      <c r="AP61" s="18">
        <v>5734793.0899999999</v>
      </c>
      <c r="AQ61" s="18">
        <v>1950017.06</v>
      </c>
      <c r="AR61" s="18">
        <v>0</v>
      </c>
      <c r="AS61" s="18">
        <v>450970.57</v>
      </c>
      <c r="AT61" s="19">
        <f t="shared" si="4"/>
        <v>0</v>
      </c>
      <c r="AU61" s="20">
        <f t="shared" si="3"/>
        <v>21938437.170000002</v>
      </c>
      <c r="AV61" s="20">
        <f t="shared" si="3"/>
        <v>10450995.309999999</v>
      </c>
      <c r="AW61" s="20">
        <f t="shared" si="3"/>
        <v>8243361.8499999996</v>
      </c>
      <c r="AX61" s="20">
        <f t="shared" si="3"/>
        <v>3244080</v>
      </c>
      <c r="AY61" s="20">
        <f t="shared" si="3"/>
        <v>5958553.5</v>
      </c>
      <c r="AZ61" s="20">
        <f t="shared" si="3"/>
        <v>61008437.090000004</v>
      </c>
      <c r="BA61" s="20">
        <f t="shared" si="3"/>
        <v>19500170.620000001</v>
      </c>
      <c r="BB61" s="20">
        <f t="shared" si="3"/>
        <v>0</v>
      </c>
      <c r="BC61" s="20">
        <f t="shared" si="3"/>
        <v>6535805.2799999993</v>
      </c>
      <c r="BD61" s="21">
        <f t="shared" si="2"/>
        <v>95441233.040000007</v>
      </c>
    </row>
    <row r="62" spans="1:56" s="16" customFormat="1" ht="18.75" customHeight="1" x14ac:dyDescent="0.2">
      <c r="A62" s="7">
        <v>1</v>
      </c>
      <c r="B62" s="11" t="s">
        <v>70</v>
      </c>
      <c r="C62" s="65">
        <v>28</v>
      </c>
      <c r="D62" s="65" t="s">
        <v>71</v>
      </c>
      <c r="E62" s="12" t="s">
        <v>18</v>
      </c>
      <c r="F62" s="12">
        <v>0</v>
      </c>
      <c r="G62" s="12">
        <v>0</v>
      </c>
      <c r="H62" s="12">
        <v>1610</v>
      </c>
      <c r="I62" s="12">
        <v>1232</v>
      </c>
      <c r="J62" s="12">
        <v>211</v>
      </c>
      <c r="K62" s="12">
        <v>0</v>
      </c>
      <c r="L62" s="12">
        <v>84</v>
      </c>
      <c r="M62" s="12">
        <v>0</v>
      </c>
      <c r="N62" s="12">
        <v>0</v>
      </c>
      <c r="O62" s="12">
        <v>6</v>
      </c>
      <c r="P62" s="12">
        <v>0</v>
      </c>
      <c r="Q62" s="12">
        <v>0</v>
      </c>
      <c r="R62" s="12">
        <v>56</v>
      </c>
      <c r="S62" s="12">
        <v>43</v>
      </c>
      <c r="T62" s="12">
        <v>10</v>
      </c>
      <c r="U62" s="12">
        <v>0</v>
      </c>
      <c r="V62" s="12">
        <v>3</v>
      </c>
      <c r="W62" s="12">
        <v>0</v>
      </c>
      <c r="X62" s="12">
        <v>0</v>
      </c>
      <c r="Y62" s="12">
        <v>1</v>
      </c>
      <c r="Z62" s="12">
        <v>0</v>
      </c>
      <c r="AA62" s="12">
        <v>0</v>
      </c>
      <c r="AB62" s="12">
        <v>887</v>
      </c>
      <c r="AC62" s="12">
        <v>679</v>
      </c>
      <c r="AD62" s="12">
        <v>96</v>
      </c>
      <c r="AE62" s="12">
        <v>0</v>
      </c>
      <c r="AF62" s="12">
        <v>32</v>
      </c>
      <c r="AG62" s="12">
        <v>0</v>
      </c>
      <c r="AH62" s="12">
        <v>0</v>
      </c>
      <c r="AI62" s="12">
        <v>4</v>
      </c>
      <c r="AJ62" s="12">
        <v>0</v>
      </c>
      <c r="AK62" s="12">
        <v>0</v>
      </c>
      <c r="AL62" s="12">
        <v>389</v>
      </c>
      <c r="AM62" s="12">
        <v>297</v>
      </c>
      <c r="AN62" s="12">
        <v>59</v>
      </c>
      <c r="AO62" s="12">
        <v>0</v>
      </c>
      <c r="AP62" s="12">
        <v>17</v>
      </c>
      <c r="AQ62" s="12">
        <v>0</v>
      </c>
      <c r="AR62" s="12">
        <v>0</v>
      </c>
      <c r="AS62" s="12">
        <v>2</v>
      </c>
      <c r="AT62" s="13">
        <f t="shared" si="4"/>
        <v>0</v>
      </c>
      <c r="AU62" s="14">
        <f t="shared" si="3"/>
        <v>0</v>
      </c>
      <c r="AV62" s="14">
        <f t="shared" si="3"/>
        <v>2942</v>
      </c>
      <c r="AW62" s="14">
        <f t="shared" si="3"/>
        <v>2251</v>
      </c>
      <c r="AX62" s="14">
        <f t="shared" si="3"/>
        <v>376</v>
      </c>
      <c r="AY62" s="14">
        <f t="shared" si="3"/>
        <v>0</v>
      </c>
      <c r="AZ62" s="14">
        <f t="shared" si="3"/>
        <v>136</v>
      </c>
      <c r="BA62" s="14">
        <f t="shared" si="3"/>
        <v>0</v>
      </c>
      <c r="BB62" s="14">
        <f t="shared" si="3"/>
        <v>0</v>
      </c>
      <c r="BC62" s="14">
        <f t="shared" si="3"/>
        <v>13</v>
      </c>
      <c r="BD62" s="15"/>
    </row>
    <row r="63" spans="1:56" s="24" customFormat="1" x14ac:dyDescent="0.2">
      <c r="A63" s="7">
        <v>1</v>
      </c>
      <c r="B63" s="25"/>
      <c r="C63" s="66"/>
      <c r="D63" s="66"/>
      <c r="E63" s="18" t="s">
        <v>19</v>
      </c>
      <c r="F63" s="18">
        <v>0</v>
      </c>
      <c r="G63" s="18">
        <v>2156082.0099999998</v>
      </c>
      <c r="H63" s="18">
        <v>912544.27</v>
      </c>
      <c r="I63" s="18">
        <v>1072615.28</v>
      </c>
      <c r="J63" s="18">
        <v>170922.47</v>
      </c>
      <c r="K63" s="18">
        <v>0</v>
      </c>
      <c r="L63" s="18">
        <v>1871974.25</v>
      </c>
      <c r="M63" s="18">
        <v>0</v>
      </c>
      <c r="N63" s="18">
        <v>0</v>
      </c>
      <c r="O63" s="18">
        <v>95253.27</v>
      </c>
      <c r="P63" s="18">
        <v>0</v>
      </c>
      <c r="Q63" s="18">
        <v>76609.27</v>
      </c>
      <c r="R63" s="18">
        <v>31781.26</v>
      </c>
      <c r="S63" s="18">
        <v>36920.57</v>
      </c>
      <c r="T63" s="18">
        <v>7907.45</v>
      </c>
      <c r="U63" s="18">
        <v>0</v>
      </c>
      <c r="V63" s="18">
        <v>71313.31</v>
      </c>
      <c r="W63" s="18">
        <v>0</v>
      </c>
      <c r="X63" s="18">
        <v>0</v>
      </c>
      <c r="Y63" s="18">
        <v>16565.79</v>
      </c>
      <c r="Z63" s="18">
        <v>0</v>
      </c>
      <c r="AA63" s="18">
        <v>1170661.73</v>
      </c>
      <c r="AB63" s="18">
        <v>502721.66</v>
      </c>
      <c r="AC63" s="18">
        <v>590082.15</v>
      </c>
      <c r="AD63" s="18">
        <v>77857.919999999998</v>
      </c>
      <c r="AE63" s="18">
        <v>0</v>
      </c>
      <c r="AF63" s="18">
        <v>677476.4</v>
      </c>
      <c r="AG63" s="18">
        <v>0</v>
      </c>
      <c r="AH63" s="18">
        <v>0</v>
      </c>
      <c r="AI63" s="18">
        <v>64192.42</v>
      </c>
      <c r="AJ63" s="18">
        <v>0</v>
      </c>
      <c r="AK63" s="18">
        <v>526165.92000000004</v>
      </c>
      <c r="AL63" s="18">
        <v>220468.56</v>
      </c>
      <c r="AM63" s="18">
        <v>258252.69</v>
      </c>
      <c r="AN63" s="18">
        <v>47444.67</v>
      </c>
      <c r="AO63" s="18">
        <v>0</v>
      </c>
      <c r="AP63" s="18">
        <v>350623.75</v>
      </c>
      <c r="AQ63" s="18">
        <v>0</v>
      </c>
      <c r="AR63" s="18">
        <v>0</v>
      </c>
      <c r="AS63" s="18">
        <v>31060.85</v>
      </c>
      <c r="AT63" s="19">
        <f t="shared" si="4"/>
        <v>0</v>
      </c>
      <c r="AU63" s="20">
        <f t="shared" si="3"/>
        <v>3929518.9299999997</v>
      </c>
      <c r="AV63" s="20">
        <f t="shared" si="3"/>
        <v>1667515.75</v>
      </c>
      <c r="AW63" s="20">
        <f t="shared" si="3"/>
        <v>1957870.69</v>
      </c>
      <c r="AX63" s="20">
        <f t="shared" si="3"/>
        <v>304132.51</v>
      </c>
      <c r="AY63" s="20">
        <f t="shared" si="3"/>
        <v>0</v>
      </c>
      <c r="AZ63" s="20">
        <f t="shared" si="3"/>
        <v>2971387.71</v>
      </c>
      <c r="BA63" s="20">
        <f t="shared" si="3"/>
        <v>0</v>
      </c>
      <c r="BB63" s="20">
        <f t="shared" si="3"/>
        <v>0</v>
      </c>
      <c r="BC63" s="20">
        <f t="shared" si="3"/>
        <v>207072.33000000002</v>
      </c>
      <c r="BD63" s="21">
        <f t="shared" si="2"/>
        <v>7107978.9699999997</v>
      </c>
    </row>
    <row r="64" spans="1:56" s="16" customFormat="1" ht="17.25" customHeight="1" x14ac:dyDescent="0.2">
      <c r="A64" s="7">
        <v>1</v>
      </c>
      <c r="B64" s="26" t="s">
        <v>72</v>
      </c>
      <c r="C64" s="65">
        <v>29</v>
      </c>
      <c r="D64" s="65" t="s">
        <v>73</v>
      </c>
      <c r="E64" s="12" t="s">
        <v>18</v>
      </c>
      <c r="F64" s="12">
        <v>0</v>
      </c>
      <c r="G64" s="12">
        <v>0</v>
      </c>
      <c r="H64" s="12">
        <v>30</v>
      </c>
      <c r="I64" s="12">
        <v>132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3</v>
      </c>
      <c r="S64" s="12">
        <v>10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19</v>
      </c>
      <c r="AC64" s="12">
        <v>86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6</v>
      </c>
      <c r="AM64" s="12">
        <v>26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3">
        <f t="shared" si="4"/>
        <v>0</v>
      </c>
      <c r="AU64" s="14">
        <f t="shared" si="3"/>
        <v>0</v>
      </c>
      <c r="AV64" s="14">
        <f t="shared" si="3"/>
        <v>58</v>
      </c>
      <c r="AW64" s="14">
        <f t="shared" si="3"/>
        <v>254</v>
      </c>
      <c r="AX64" s="14">
        <f t="shared" si="3"/>
        <v>0</v>
      </c>
      <c r="AY64" s="14">
        <f t="shared" si="3"/>
        <v>0</v>
      </c>
      <c r="AZ64" s="14">
        <f t="shared" si="3"/>
        <v>0</v>
      </c>
      <c r="BA64" s="14">
        <f t="shared" si="3"/>
        <v>0</v>
      </c>
      <c r="BB64" s="14">
        <f t="shared" si="3"/>
        <v>0</v>
      </c>
      <c r="BC64" s="14">
        <f t="shared" si="3"/>
        <v>0</v>
      </c>
      <c r="BD64" s="15"/>
    </row>
    <row r="65" spans="1:56" s="24" customFormat="1" ht="15" customHeight="1" x14ac:dyDescent="0.2">
      <c r="A65" s="7">
        <v>1</v>
      </c>
      <c r="B65" s="25"/>
      <c r="C65" s="66"/>
      <c r="D65" s="66"/>
      <c r="E65" s="18" t="s">
        <v>19</v>
      </c>
      <c r="F65" s="18">
        <v>0</v>
      </c>
      <c r="G65" s="18">
        <v>238630.24</v>
      </c>
      <c r="H65" s="18">
        <v>16062.25</v>
      </c>
      <c r="I65" s="18">
        <v>222567.99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18038.900000000001</v>
      </c>
      <c r="R65" s="18">
        <v>1774.32</v>
      </c>
      <c r="S65" s="18">
        <v>16264.58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154785.92000000001</v>
      </c>
      <c r="AB65" s="18">
        <v>10116.73</v>
      </c>
      <c r="AC65" s="18">
        <v>144669.19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47688.69</v>
      </c>
      <c r="AL65" s="18">
        <v>3175.1</v>
      </c>
      <c r="AM65" s="18">
        <v>44513.599999999999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9">
        <f t="shared" si="4"/>
        <v>0</v>
      </c>
      <c r="AU65" s="20">
        <f t="shared" si="3"/>
        <v>459143.75</v>
      </c>
      <c r="AV65" s="20">
        <f t="shared" si="3"/>
        <v>31128.400000000001</v>
      </c>
      <c r="AW65" s="20">
        <f t="shared" si="3"/>
        <v>428015.35999999999</v>
      </c>
      <c r="AX65" s="20">
        <f t="shared" si="3"/>
        <v>0</v>
      </c>
      <c r="AY65" s="20">
        <f t="shared" si="3"/>
        <v>0</v>
      </c>
      <c r="AZ65" s="20">
        <f t="shared" si="3"/>
        <v>0</v>
      </c>
      <c r="BA65" s="20">
        <f t="shared" si="3"/>
        <v>0</v>
      </c>
      <c r="BB65" s="20">
        <f t="shared" si="3"/>
        <v>0</v>
      </c>
      <c r="BC65" s="20">
        <f t="shared" si="3"/>
        <v>0</v>
      </c>
      <c r="BD65" s="21">
        <f t="shared" si="2"/>
        <v>459143.75</v>
      </c>
    </row>
    <row r="66" spans="1:56" s="16" customFormat="1" ht="15" customHeight="1" x14ac:dyDescent="0.2">
      <c r="A66" s="7">
        <v>1</v>
      </c>
      <c r="B66" s="26"/>
      <c r="C66" s="65">
        <v>30</v>
      </c>
      <c r="D66" s="65" t="s">
        <v>74</v>
      </c>
      <c r="E66" s="12" t="s">
        <v>18</v>
      </c>
      <c r="F66" s="12">
        <v>0</v>
      </c>
      <c r="G66" s="12">
        <v>0</v>
      </c>
      <c r="H66" s="12">
        <v>0</v>
      </c>
      <c r="I66" s="12">
        <v>906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132</v>
      </c>
      <c r="S66" s="12">
        <v>12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268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9</v>
      </c>
      <c r="AM66" s="12">
        <v>264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3">
        <f t="shared" si="4"/>
        <v>0</v>
      </c>
      <c r="AU66" s="14">
        <f t="shared" si="3"/>
        <v>0</v>
      </c>
      <c r="AV66" s="14">
        <f t="shared" si="3"/>
        <v>141</v>
      </c>
      <c r="AW66" s="14">
        <f t="shared" si="3"/>
        <v>1450</v>
      </c>
      <c r="AX66" s="14">
        <f t="shared" si="3"/>
        <v>0</v>
      </c>
      <c r="AY66" s="14">
        <f t="shared" si="3"/>
        <v>0</v>
      </c>
      <c r="AZ66" s="14">
        <f t="shared" si="3"/>
        <v>0</v>
      </c>
      <c r="BA66" s="14">
        <f t="shared" si="3"/>
        <v>0</v>
      </c>
      <c r="BB66" s="14">
        <f t="shared" si="3"/>
        <v>0</v>
      </c>
      <c r="BC66" s="14">
        <f t="shared" si="3"/>
        <v>0</v>
      </c>
      <c r="BD66" s="15"/>
    </row>
    <row r="67" spans="1:56" s="24" customFormat="1" ht="15" customHeight="1" x14ac:dyDescent="0.2">
      <c r="A67" s="7">
        <v>1</v>
      </c>
      <c r="B67" s="25"/>
      <c r="C67" s="66"/>
      <c r="D67" s="66"/>
      <c r="E67" s="18" t="s">
        <v>19</v>
      </c>
      <c r="F67" s="18">
        <v>0</v>
      </c>
      <c r="G67" s="18">
        <v>1526926.84</v>
      </c>
      <c r="H67" s="18">
        <v>0</v>
      </c>
      <c r="I67" s="18">
        <v>1526926.84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90250.92</v>
      </c>
      <c r="R67" s="18">
        <v>70706.25</v>
      </c>
      <c r="S67" s="18">
        <v>19544.66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451970.34</v>
      </c>
      <c r="AB67" s="18">
        <v>0</v>
      </c>
      <c r="AC67" s="18">
        <v>451970.34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449475.71</v>
      </c>
      <c r="AL67" s="18">
        <v>4834.62</v>
      </c>
      <c r="AM67" s="18">
        <v>444641.1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9">
        <f t="shared" si="4"/>
        <v>0</v>
      </c>
      <c r="AU67" s="20">
        <f t="shared" si="3"/>
        <v>2518623.81</v>
      </c>
      <c r="AV67" s="20">
        <f t="shared" si="3"/>
        <v>75540.87</v>
      </c>
      <c r="AW67" s="20">
        <f t="shared" si="3"/>
        <v>2443082.94</v>
      </c>
      <c r="AX67" s="20">
        <f t="shared" si="3"/>
        <v>0</v>
      </c>
      <c r="AY67" s="20">
        <f t="shared" si="3"/>
        <v>0</v>
      </c>
      <c r="AZ67" s="20">
        <f t="shared" si="3"/>
        <v>0</v>
      </c>
      <c r="BA67" s="20">
        <f t="shared" si="3"/>
        <v>0</v>
      </c>
      <c r="BB67" s="20">
        <f t="shared" si="3"/>
        <v>0</v>
      </c>
      <c r="BC67" s="20">
        <f t="shared" si="3"/>
        <v>0</v>
      </c>
      <c r="BD67" s="21">
        <f t="shared" si="2"/>
        <v>2518623.81</v>
      </c>
    </row>
    <row r="68" spans="1:56" s="16" customFormat="1" ht="15" customHeight="1" x14ac:dyDescent="0.2">
      <c r="A68" s="7">
        <v>1</v>
      </c>
      <c r="B68" s="26"/>
      <c r="C68" s="65">
        <v>31</v>
      </c>
      <c r="D68" s="65" t="s">
        <v>75</v>
      </c>
      <c r="E68" s="12" t="s">
        <v>18</v>
      </c>
      <c r="F68" s="12">
        <v>0</v>
      </c>
      <c r="G68" s="12">
        <v>0</v>
      </c>
      <c r="H68" s="12">
        <v>1404</v>
      </c>
      <c r="I68" s="12">
        <v>48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247</v>
      </c>
      <c r="S68" s="12">
        <v>6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166</v>
      </c>
      <c r="AC68" s="12">
        <v>8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388</v>
      </c>
      <c r="AM68" s="12">
        <v>16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3">
        <f t="shared" si="4"/>
        <v>0</v>
      </c>
      <c r="AU68" s="14">
        <f t="shared" si="3"/>
        <v>0</v>
      </c>
      <c r="AV68" s="14">
        <f t="shared" si="3"/>
        <v>2205</v>
      </c>
      <c r="AW68" s="14">
        <f t="shared" si="3"/>
        <v>78</v>
      </c>
      <c r="AX68" s="14">
        <f t="shared" si="3"/>
        <v>0</v>
      </c>
      <c r="AY68" s="14">
        <f t="shared" si="3"/>
        <v>0</v>
      </c>
      <c r="AZ68" s="14">
        <f t="shared" si="3"/>
        <v>0</v>
      </c>
      <c r="BA68" s="14">
        <f t="shared" si="3"/>
        <v>0</v>
      </c>
      <c r="BB68" s="14">
        <f t="shared" si="3"/>
        <v>0</v>
      </c>
      <c r="BC68" s="14">
        <f t="shared" si="3"/>
        <v>0</v>
      </c>
      <c r="BD68" s="15"/>
    </row>
    <row r="69" spans="1:56" s="24" customFormat="1" ht="15" customHeight="1" x14ac:dyDescent="0.2">
      <c r="A69" s="7">
        <v>1</v>
      </c>
      <c r="B69" s="25"/>
      <c r="C69" s="66"/>
      <c r="D69" s="66"/>
      <c r="E69" s="18" t="s">
        <v>19</v>
      </c>
      <c r="F69" s="18">
        <v>0</v>
      </c>
      <c r="G69" s="18">
        <v>1880852.21</v>
      </c>
      <c r="H69" s="18">
        <v>833311.6</v>
      </c>
      <c r="I69" s="18">
        <v>1047540.61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209835.14</v>
      </c>
      <c r="R69" s="18">
        <v>145874.54</v>
      </c>
      <c r="S69" s="18">
        <v>63960.6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259253.52</v>
      </c>
      <c r="AB69" s="18">
        <v>100415.31</v>
      </c>
      <c r="AC69" s="18">
        <v>158838.22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406015.16</v>
      </c>
      <c r="AL69" s="18">
        <v>231052.4</v>
      </c>
      <c r="AM69" s="18">
        <v>174962.77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9">
        <f t="shared" si="4"/>
        <v>0</v>
      </c>
      <c r="AU69" s="20">
        <f t="shared" si="3"/>
        <v>2755956.03</v>
      </c>
      <c r="AV69" s="20">
        <f t="shared" si="3"/>
        <v>1310653.8500000001</v>
      </c>
      <c r="AW69" s="20">
        <f t="shared" si="3"/>
        <v>1445302.2</v>
      </c>
      <c r="AX69" s="20">
        <f t="shared" si="3"/>
        <v>0</v>
      </c>
      <c r="AY69" s="20">
        <f t="shared" si="3"/>
        <v>0</v>
      </c>
      <c r="AZ69" s="20">
        <f t="shared" si="3"/>
        <v>0</v>
      </c>
      <c r="BA69" s="20">
        <f t="shared" si="3"/>
        <v>0</v>
      </c>
      <c r="BB69" s="20">
        <f t="shared" si="3"/>
        <v>0</v>
      </c>
      <c r="BC69" s="20">
        <f t="shared" si="3"/>
        <v>0</v>
      </c>
      <c r="BD69" s="21">
        <f t="shared" si="2"/>
        <v>2755956.03</v>
      </c>
    </row>
    <row r="70" spans="1:56" s="16" customFormat="1" ht="23.25" customHeight="1" x14ac:dyDescent="0.2">
      <c r="A70" s="7">
        <v>1</v>
      </c>
      <c r="B70" s="26"/>
      <c r="C70" s="65">
        <v>32</v>
      </c>
      <c r="D70" s="65" t="s">
        <v>76</v>
      </c>
      <c r="E70" s="12" t="s">
        <v>18</v>
      </c>
      <c r="F70" s="12">
        <v>0</v>
      </c>
      <c r="G70" s="12">
        <v>0</v>
      </c>
      <c r="H70" s="12">
        <v>1550</v>
      </c>
      <c r="I70" s="12">
        <v>1578</v>
      </c>
      <c r="J70" s="12">
        <v>29</v>
      </c>
      <c r="K70" s="12">
        <v>0</v>
      </c>
      <c r="L70" s="12">
        <v>0</v>
      </c>
      <c r="M70" s="12">
        <v>0</v>
      </c>
      <c r="N70" s="12">
        <v>0</v>
      </c>
      <c r="O70" s="12">
        <v>17</v>
      </c>
      <c r="P70" s="12">
        <v>0</v>
      </c>
      <c r="Q70" s="12">
        <v>0</v>
      </c>
      <c r="R70" s="12">
        <v>120</v>
      </c>
      <c r="S70" s="12">
        <v>128</v>
      </c>
      <c r="T70" s="12">
        <v>7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1600</v>
      </c>
      <c r="AC70" s="12">
        <v>1072</v>
      </c>
      <c r="AD70" s="12">
        <v>46</v>
      </c>
      <c r="AE70" s="12">
        <v>0</v>
      </c>
      <c r="AF70" s="12">
        <v>0</v>
      </c>
      <c r="AG70" s="12">
        <v>0</v>
      </c>
      <c r="AH70" s="12">
        <v>0</v>
      </c>
      <c r="AI70" s="12">
        <v>33</v>
      </c>
      <c r="AJ70" s="12">
        <v>0</v>
      </c>
      <c r="AK70" s="12">
        <v>0</v>
      </c>
      <c r="AL70" s="12">
        <v>391</v>
      </c>
      <c r="AM70" s="12">
        <v>320</v>
      </c>
      <c r="AN70" s="12">
        <v>11</v>
      </c>
      <c r="AO70" s="12">
        <v>0</v>
      </c>
      <c r="AP70" s="12">
        <v>0</v>
      </c>
      <c r="AQ70" s="12">
        <v>0</v>
      </c>
      <c r="AR70" s="12">
        <v>0</v>
      </c>
      <c r="AS70" s="12">
        <v>3</v>
      </c>
      <c r="AT70" s="13">
        <f t="shared" si="4"/>
        <v>0</v>
      </c>
      <c r="AU70" s="14">
        <f t="shared" si="3"/>
        <v>0</v>
      </c>
      <c r="AV70" s="14">
        <f t="shared" si="3"/>
        <v>3661</v>
      </c>
      <c r="AW70" s="14">
        <f t="shared" si="3"/>
        <v>3098</v>
      </c>
      <c r="AX70" s="14">
        <f t="shared" si="3"/>
        <v>93</v>
      </c>
      <c r="AY70" s="14">
        <f t="shared" si="3"/>
        <v>0</v>
      </c>
      <c r="AZ70" s="14">
        <f t="shared" si="3"/>
        <v>0</v>
      </c>
      <c r="BA70" s="14">
        <f t="shared" si="3"/>
        <v>0</v>
      </c>
      <c r="BB70" s="14">
        <f t="shared" si="3"/>
        <v>0</v>
      </c>
      <c r="BC70" s="14">
        <f t="shared" si="3"/>
        <v>53</v>
      </c>
      <c r="BD70" s="15"/>
    </row>
    <row r="71" spans="1:56" s="24" customFormat="1" ht="29.25" customHeight="1" x14ac:dyDescent="0.2">
      <c r="A71" s="7">
        <v>1</v>
      </c>
      <c r="B71" s="25"/>
      <c r="C71" s="66"/>
      <c r="D71" s="66"/>
      <c r="E71" s="18" t="s">
        <v>19</v>
      </c>
      <c r="F71" s="18">
        <v>0</v>
      </c>
      <c r="G71" s="18">
        <v>3555775.14</v>
      </c>
      <c r="H71" s="18">
        <v>951345.9</v>
      </c>
      <c r="I71" s="18">
        <v>2580798.15</v>
      </c>
      <c r="J71" s="18">
        <v>23631.1</v>
      </c>
      <c r="K71" s="18">
        <v>0</v>
      </c>
      <c r="L71" s="18">
        <v>0</v>
      </c>
      <c r="M71" s="18">
        <v>0</v>
      </c>
      <c r="N71" s="18">
        <v>0</v>
      </c>
      <c r="O71" s="18">
        <v>268437.25</v>
      </c>
      <c r="P71" s="18">
        <v>0</v>
      </c>
      <c r="Q71" s="18">
        <v>288445.8</v>
      </c>
      <c r="R71" s="18">
        <v>75985.600000000006</v>
      </c>
      <c r="S71" s="18">
        <v>207133.82</v>
      </c>
      <c r="T71" s="18">
        <v>5326.37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2745999.11</v>
      </c>
      <c r="AB71" s="18">
        <v>1022944.35</v>
      </c>
      <c r="AC71" s="18">
        <v>1685695.12</v>
      </c>
      <c r="AD71" s="18">
        <v>37359.64</v>
      </c>
      <c r="AE71" s="18">
        <v>0</v>
      </c>
      <c r="AF71" s="18">
        <v>0</v>
      </c>
      <c r="AG71" s="18">
        <v>0</v>
      </c>
      <c r="AH71" s="18">
        <v>0</v>
      </c>
      <c r="AI71" s="18">
        <v>555117.80000000005</v>
      </c>
      <c r="AJ71" s="18">
        <v>0</v>
      </c>
      <c r="AK71" s="18">
        <v>767813.26</v>
      </c>
      <c r="AL71" s="18">
        <v>240275.9</v>
      </c>
      <c r="AM71" s="18">
        <v>518835.12</v>
      </c>
      <c r="AN71" s="18">
        <v>8702.24</v>
      </c>
      <c r="AO71" s="18">
        <v>0</v>
      </c>
      <c r="AP71" s="18">
        <v>0</v>
      </c>
      <c r="AQ71" s="18">
        <v>0</v>
      </c>
      <c r="AR71" s="18">
        <v>0</v>
      </c>
      <c r="AS71" s="18">
        <v>45173.91</v>
      </c>
      <c r="AT71" s="19">
        <f t="shared" si="4"/>
        <v>0</v>
      </c>
      <c r="AU71" s="20">
        <f t="shared" si="3"/>
        <v>7358033.3100000005</v>
      </c>
      <c r="AV71" s="20">
        <f t="shared" si="3"/>
        <v>2290551.75</v>
      </c>
      <c r="AW71" s="20">
        <f t="shared" si="3"/>
        <v>4992462.21</v>
      </c>
      <c r="AX71" s="20">
        <f t="shared" si="3"/>
        <v>75019.350000000006</v>
      </c>
      <c r="AY71" s="20">
        <f t="shared" si="3"/>
        <v>0</v>
      </c>
      <c r="AZ71" s="20">
        <f t="shared" si="3"/>
        <v>0</v>
      </c>
      <c r="BA71" s="20">
        <f t="shared" si="3"/>
        <v>0</v>
      </c>
      <c r="BB71" s="20">
        <f t="shared" si="3"/>
        <v>0</v>
      </c>
      <c r="BC71" s="20">
        <f t="shared" si="3"/>
        <v>868728.96000000008</v>
      </c>
      <c r="BD71" s="21">
        <f t="shared" si="2"/>
        <v>8226762.2700000005</v>
      </c>
    </row>
    <row r="72" spans="1:56" s="16" customFormat="1" ht="20.25" customHeight="1" x14ac:dyDescent="0.2">
      <c r="A72" s="7">
        <v>1</v>
      </c>
      <c r="B72" s="26"/>
      <c r="C72" s="65">
        <v>33</v>
      </c>
      <c r="D72" s="65" t="s">
        <v>210</v>
      </c>
      <c r="E72" s="12" t="s">
        <v>18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25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23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6</v>
      </c>
      <c r="AT72" s="13">
        <f t="shared" si="4"/>
        <v>0</v>
      </c>
      <c r="AU72" s="14">
        <f t="shared" si="3"/>
        <v>0</v>
      </c>
      <c r="AV72" s="14">
        <f t="shared" si="3"/>
        <v>0</v>
      </c>
      <c r="AW72" s="14">
        <f t="shared" si="3"/>
        <v>0</v>
      </c>
      <c r="AX72" s="14">
        <f t="shared" si="3"/>
        <v>0</v>
      </c>
      <c r="AY72" s="14">
        <f t="shared" si="3"/>
        <v>0</v>
      </c>
      <c r="AZ72" s="14">
        <f t="shared" si="3"/>
        <v>0</v>
      </c>
      <c r="BA72" s="14">
        <f t="shared" si="3"/>
        <v>0</v>
      </c>
      <c r="BB72" s="14">
        <f t="shared" si="3"/>
        <v>0</v>
      </c>
      <c r="BC72" s="14">
        <f t="shared" si="3"/>
        <v>54</v>
      </c>
      <c r="BD72" s="15"/>
    </row>
    <row r="73" spans="1:56" s="24" customFormat="1" ht="20.25" customHeight="1" x14ac:dyDescent="0.2">
      <c r="A73" s="7">
        <v>1</v>
      </c>
      <c r="B73" s="25"/>
      <c r="C73" s="66"/>
      <c r="D73" s="66"/>
      <c r="E73" s="18" t="s">
        <v>19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417867.25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384401.66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102205.62</v>
      </c>
      <c r="AT73" s="19">
        <f t="shared" si="4"/>
        <v>0</v>
      </c>
      <c r="AU73" s="20">
        <f t="shared" si="3"/>
        <v>0</v>
      </c>
      <c r="AV73" s="20">
        <f t="shared" si="3"/>
        <v>0</v>
      </c>
      <c r="AW73" s="20">
        <f t="shared" si="3"/>
        <v>0</v>
      </c>
      <c r="AX73" s="20">
        <f t="shared" si="3"/>
        <v>0</v>
      </c>
      <c r="AY73" s="20">
        <f t="shared" si="3"/>
        <v>0</v>
      </c>
      <c r="AZ73" s="20">
        <f t="shared" si="3"/>
        <v>0</v>
      </c>
      <c r="BA73" s="20">
        <f t="shared" si="3"/>
        <v>0</v>
      </c>
      <c r="BB73" s="20">
        <f t="shared" si="3"/>
        <v>0</v>
      </c>
      <c r="BC73" s="20">
        <f t="shared" si="3"/>
        <v>904474.53</v>
      </c>
      <c r="BD73" s="21">
        <f t="shared" si="2"/>
        <v>904474.53</v>
      </c>
    </row>
    <row r="74" spans="1:56" s="16" customFormat="1" ht="20.25" customHeight="1" x14ac:dyDescent="0.2">
      <c r="A74" s="7">
        <v>1</v>
      </c>
      <c r="B74" s="26"/>
      <c r="C74" s="65">
        <v>34</v>
      </c>
      <c r="D74" s="65" t="s">
        <v>77</v>
      </c>
      <c r="E74" s="12" t="s">
        <v>18</v>
      </c>
      <c r="F74" s="12">
        <v>0</v>
      </c>
      <c r="G74" s="12">
        <v>0</v>
      </c>
      <c r="H74" s="12">
        <v>0</v>
      </c>
      <c r="I74" s="12">
        <v>1964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60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561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408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3">
        <f t="shared" si="4"/>
        <v>0</v>
      </c>
      <c r="AU74" s="14">
        <f t="shared" si="3"/>
        <v>0</v>
      </c>
      <c r="AV74" s="14">
        <f t="shared" si="3"/>
        <v>0</v>
      </c>
      <c r="AW74" s="14">
        <f t="shared" si="3"/>
        <v>2993</v>
      </c>
      <c r="AX74" s="14">
        <f t="shared" si="3"/>
        <v>0</v>
      </c>
      <c r="AY74" s="14">
        <f t="shared" si="3"/>
        <v>0</v>
      </c>
      <c r="AZ74" s="14">
        <f t="shared" si="3"/>
        <v>0</v>
      </c>
      <c r="BA74" s="14">
        <f t="shared" si="3"/>
        <v>0</v>
      </c>
      <c r="BB74" s="14">
        <f t="shared" si="3"/>
        <v>0</v>
      </c>
      <c r="BC74" s="14">
        <f t="shared" si="3"/>
        <v>0</v>
      </c>
      <c r="BD74" s="15"/>
    </row>
    <row r="75" spans="1:56" s="24" customFormat="1" ht="20.25" customHeight="1" x14ac:dyDescent="0.2">
      <c r="A75" s="7">
        <v>1</v>
      </c>
      <c r="B75" s="25"/>
      <c r="C75" s="66"/>
      <c r="D75" s="66"/>
      <c r="E75" s="18" t="s">
        <v>19</v>
      </c>
      <c r="F75" s="18">
        <v>0</v>
      </c>
      <c r="G75" s="18">
        <v>552032.51</v>
      </c>
      <c r="H75" s="18">
        <v>0</v>
      </c>
      <c r="I75" s="18">
        <v>552032.51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12819.04</v>
      </c>
      <c r="R75" s="18">
        <v>0</v>
      </c>
      <c r="S75" s="18">
        <v>12819.04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162103.85999999999</v>
      </c>
      <c r="AB75" s="18">
        <v>0</v>
      </c>
      <c r="AC75" s="18">
        <v>162103.85999999999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116035.61</v>
      </c>
      <c r="AL75" s="18">
        <v>0</v>
      </c>
      <c r="AM75" s="18">
        <v>116035.61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9">
        <f t="shared" si="4"/>
        <v>0</v>
      </c>
      <c r="AU75" s="20">
        <f t="shared" si="3"/>
        <v>842991.02</v>
      </c>
      <c r="AV75" s="20">
        <f t="shared" si="3"/>
        <v>0</v>
      </c>
      <c r="AW75" s="20">
        <f t="shared" si="3"/>
        <v>842991.02</v>
      </c>
      <c r="AX75" s="20">
        <f t="shared" si="3"/>
        <v>0</v>
      </c>
      <c r="AY75" s="20">
        <f t="shared" si="3"/>
        <v>0</v>
      </c>
      <c r="AZ75" s="20">
        <f t="shared" si="3"/>
        <v>0</v>
      </c>
      <c r="BA75" s="20">
        <f t="shared" si="3"/>
        <v>0</v>
      </c>
      <c r="BB75" s="20">
        <f t="shared" si="3"/>
        <v>0</v>
      </c>
      <c r="BC75" s="20">
        <f t="shared" si="3"/>
        <v>0</v>
      </c>
      <c r="BD75" s="21">
        <f t="shared" ref="BD75:BD137" si="5">BC75+AZ75+AY75+AU75+AT75</f>
        <v>842991.02</v>
      </c>
    </row>
    <row r="76" spans="1:56" s="16" customFormat="1" ht="21.75" customHeight="1" x14ac:dyDescent="0.2">
      <c r="A76" s="7">
        <v>1</v>
      </c>
      <c r="B76" s="26"/>
      <c r="C76" s="65">
        <v>35</v>
      </c>
      <c r="D76" s="65" t="s">
        <v>204</v>
      </c>
      <c r="E76" s="12" t="s">
        <v>18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456</v>
      </c>
      <c r="M76" s="12">
        <v>0</v>
      </c>
      <c r="N76" s="12">
        <v>456</v>
      </c>
      <c r="O76" s="12">
        <v>61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9</v>
      </c>
      <c r="W76" s="12">
        <v>0</v>
      </c>
      <c r="X76" s="12">
        <v>9</v>
      </c>
      <c r="Y76" s="12">
        <v>1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89</v>
      </c>
      <c r="AG76" s="12">
        <v>0</v>
      </c>
      <c r="AH76" s="12">
        <v>89</v>
      </c>
      <c r="AI76" s="12">
        <v>18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97</v>
      </c>
      <c r="AQ76" s="12">
        <v>0</v>
      </c>
      <c r="AR76" s="12">
        <v>97</v>
      </c>
      <c r="AS76" s="12">
        <v>10</v>
      </c>
      <c r="AT76" s="13">
        <f t="shared" si="4"/>
        <v>0</v>
      </c>
      <c r="AU76" s="14">
        <f t="shared" si="3"/>
        <v>0</v>
      </c>
      <c r="AV76" s="14">
        <f t="shared" si="3"/>
        <v>0</v>
      </c>
      <c r="AW76" s="14">
        <f t="shared" si="3"/>
        <v>0</v>
      </c>
      <c r="AX76" s="14">
        <f t="shared" ref="AX76:BC120" si="6">AN76+AD76+T76+J76</f>
        <v>0</v>
      </c>
      <c r="AY76" s="14">
        <f t="shared" si="6"/>
        <v>0</v>
      </c>
      <c r="AZ76" s="14">
        <f t="shared" si="6"/>
        <v>651</v>
      </c>
      <c r="BA76" s="14">
        <f t="shared" si="6"/>
        <v>0</v>
      </c>
      <c r="BB76" s="14">
        <f t="shared" si="6"/>
        <v>651</v>
      </c>
      <c r="BC76" s="14">
        <f t="shared" si="6"/>
        <v>90</v>
      </c>
      <c r="BD76" s="15"/>
    </row>
    <row r="77" spans="1:56" s="24" customFormat="1" ht="33" customHeight="1" x14ac:dyDescent="0.2">
      <c r="A77" s="7">
        <v>1</v>
      </c>
      <c r="B77" s="25"/>
      <c r="C77" s="66"/>
      <c r="D77" s="66"/>
      <c r="E77" s="18" t="s">
        <v>19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15861204.23</v>
      </c>
      <c r="M77" s="18">
        <v>0</v>
      </c>
      <c r="N77" s="18">
        <v>15861204.23</v>
      </c>
      <c r="O77" s="18">
        <v>1679177.03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287581.11</v>
      </c>
      <c r="W77" s="18">
        <v>0</v>
      </c>
      <c r="X77" s="18">
        <v>287581.11</v>
      </c>
      <c r="Y77" s="18">
        <v>36556.83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2875811.09</v>
      </c>
      <c r="AG77" s="18">
        <v>0</v>
      </c>
      <c r="AH77" s="18">
        <v>2875811.09</v>
      </c>
      <c r="AI77" s="18">
        <v>450867.56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3097027.33</v>
      </c>
      <c r="AQ77" s="18">
        <v>0</v>
      </c>
      <c r="AR77" s="18">
        <v>3097027.33</v>
      </c>
      <c r="AS77" s="18">
        <v>270520.53999999998</v>
      </c>
      <c r="AT77" s="19">
        <f t="shared" si="4"/>
        <v>0</v>
      </c>
      <c r="AU77" s="20">
        <f t="shared" si="4"/>
        <v>0</v>
      </c>
      <c r="AV77" s="20">
        <f t="shared" si="4"/>
        <v>0</v>
      </c>
      <c r="AW77" s="20">
        <f t="shared" si="4"/>
        <v>0</v>
      </c>
      <c r="AX77" s="20">
        <f t="shared" si="6"/>
        <v>0</v>
      </c>
      <c r="AY77" s="20">
        <f t="shared" si="6"/>
        <v>0</v>
      </c>
      <c r="AZ77" s="20">
        <f t="shared" si="6"/>
        <v>22121623.760000002</v>
      </c>
      <c r="BA77" s="20">
        <f t="shared" si="6"/>
        <v>0</v>
      </c>
      <c r="BB77" s="20">
        <f t="shared" si="6"/>
        <v>22121623.760000002</v>
      </c>
      <c r="BC77" s="20">
        <f t="shared" si="6"/>
        <v>2437121.96</v>
      </c>
      <c r="BD77" s="21">
        <f t="shared" si="5"/>
        <v>24558745.720000003</v>
      </c>
    </row>
    <row r="78" spans="1:56" s="16" customFormat="1" ht="20.25" customHeight="1" x14ac:dyDescent="0.2">
      <c r="A78" s="7">
        <v>1</v>
      </c>
      <c r="B78" s="26"/>
      <c r="C78" s="65">
        <v>36</v>
      </c>
      <c r="D78" s="65" t="s">
        <v>194</v>
      </c>
      <c r="E78" s="12" t="s">
        <v>18</v>
      </c>
      <c r="F78" s="12">
        <v>0</v>
      </c>
      <c r="G78" s="12">
        <v>0</v>
      </c>
      <c r="H78" s="12">
        <v>678</v>
      </c>
      <c r="I78" s="12">
        <v>4259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18</v>
      </c>
      <c r="S78" s="12">
        <v>146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213</v>
      </c>
      <c r="AC78" s="12">
        <v>1187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91</v>
      </c>
      <c r="AM78" s="12">
        <v>841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3">
        <f t="shared" si="4"/>
        <v>0</v>
      </c>
      <c r="AU78" s="14">
        <f t="shared" si="4"/>
        <v>0</v>
      </c>
      <c r="AV78" s="14">
        <f t="shared" si="4"/>
        <v>1000</v>
      </c>
      <c r="AW78" s="14">
        <f t="shared" si="4"/>
        <v>6433</v>
      </c>
      <c r="AX78" s="14">
        <f t="shared" si="6"/>
        <v>0</v>
      </c>
      <c r="AY78" s="14">
        <f t="shared" si="6"/>
        <v>0</v>
      </c>
      <c r="AZ78" s="14">
        <f t="shared" si="6"/>
        <v>0</v>
      </c>
      <c r="BA78" s="14">
        <f t="shared" si="6"/>
        <v>0</v>
      </c>
      <c r="BB78" s="14">
        <f t="shared" si="6"/>
        <v>0</v>
      </c>
      <c r="BC78" s="14">
        <f t="shared" si="6"/>
        <v>0</v>
      </c>
      <c r="BD78" s="15"/>
    </row>
    <row r="79" spans="1:56" s="24" customFormat="1" ht="16.149999999999999" customHeight="1" x14ac:dyDescent="0.2">
      <c r="A79" s="7">
        <v>1</v>
      </c>
      <c r="B79" s="25"/>
      <c r="C79" s="66"/>
      <c r="D79" s="66"/>
      <c r="E79" s="18" t="s">
        <v>19</v>
      </c>
      <c r="F79" s="18">
        <v>0</v>
      </c>
      <c r="G79" s="18">
        <v>11920214.140000001</v>
      </c>
      <c r="H79" s="18">
        <v>400799.7</v>
      </c>
      <c r="I79" s="18">
        <v>11519414.439999999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387747.53</v>
      </c>
      <c r="R79" s="18">
        <v>10640.7</v>
      </c>
      <c r="S79" s="18">
        <v>377106.83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3538790.48</v>
      </c>
      <c r="AB79" s="18">
        <v>125914.95</v>
      </c>
      <c r="AC79" s="18">
        <v>3412875.53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1940012.54</v>
      </c>
      <c r="AL79" s="18">
        <v>53794.65</v>
      </c>
      <c r="AM79" s="18">
        <v>1886217.89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9">
        <f t="shared" si="4"/>
        <v>0</v>
      </c>
      <c r="AU79" s="20">
        <f t="shared" si="4"/>
        <v>17786764.690000001</v>
      </c>
      <c r="AV79" s="20">
        <f t="shared" si="4"/>
        <v>591150</v>
      </c>
      <c r="AW79" s="20">
        <f t="shared" si="4"/>
        <v>17195614.689999998</v>
      </c>
      <c r="AX79" s="20">
        <f t="shared" si="6"/>
        <v>0</v>
      </c>
      <c r="AY79" s="20">
        <f t="shared" si="6"/>
        <v>0</v>
      </c>
      <c r="AZ79" s="20">
        <f t="shared" si="6"/>
        <v>0</v>
      </c>
      <c r="BA79" s="20">
        <f t="shared" si="6"/>
        <v>0</v>
      </c>
      <c r="BB79" s="20">
        <f t="shared" si="6"/>
        <v>0</v>
      </c>
      <c r="BC79" s="20">
        <f t="shared" si="6"/>
        <v>0</v>
      </c>
      <c r="BD79" s="21">
        <f t="shared" si="5"/>
        <v>17786764.690000001</v>
      </c>
    </row>
    <row r="80" spans="1:56" s="16" customFormat="1" ht="20.25" customHeight="1" x14ac:dyDescent="0.2">
      <c r="A80" s="7">
        <v>1</v>
      </c>
      <c r="B80" s="26"/>
      <c r="C80" s="65">
        <v>37</v>
      </c>
      <c r="D80" s="65" t="s">
        <v>78</v>
      </c>
      <c r="E80" s="12" t="s">
        <v>18</v>
      </c>
      <c r="F80" s="12">
        <v>0</v>
      </c>
      <c r="G80" s="12">
        <v>0</v>
      </c>
      <c r="H80" s="12">
        <v>29</v>
      </c>
      <c r="I80" s="12">
        <v>7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2</v>
      </c>
      <c r="S80" s="12">
        <v>1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9</v>
      </c>
      <c r="AC80" s="12">
        <v>2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17</v>
      </c>
      <c r="AM80" s="12">
        <v>2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3">
        <f t="shared" si="4"/>
        <v>0</v>
      </c>
      <c r="AU80" s="14">
        <f t="shared" si="4"/>
        <v>0</v>
      </c>
      <c r="AV80" s="14">
        <f t="shared" si="4"/>
        <v>57</v>
      </c>
      <c r="AW80" s="14">
        <f t="shared" si="4"/>
        <v>12</v>
      </c>
      <c r="AX80" s="14">
        <f t="shared" si="6"/>
        <v>0</v>
      </c>
      <c r="AY80" s="14">
        <f t="shared" si="6"/>
        <v>0</v>
      </c>
      <c r="AZ80" s="14">
        <f t="shared" si="6"/>
        <v>0</v>
      </c>
      <c r="BA80" s="14">
        <f t="shared" si="6"/>
        <v>0</v>
      </c>
      <c r="BB80" s="14">
        <f t="shared" si="6"/>
        <v>0</v>
      </c>
      <c r="BC80" s="14">
        <f t="shared" si="6"/>
        <v>0</v>
      </c>
      <c r="BD80" s="15"/>
    </row>
    <row r="81" spans="1:56" s="24" customFormat="1" ht="18.75" customHeight="1" x14ac:dyDescent="0.2">
      <c r="A81" s="7">
        <v>1</v>
      </c>
      <c r="B81" s="25"/>
      <c r="C81" s="66"/>
      <c r="D81" s="66"/>
      <c r="E81" s="18" t="s">
        <v>19</v>
      </c>
      <c r="F81" s="18">
        <v>0</v>
      </c>
      <c r="G81" s="18">
        <v>123239.77</v>
      </c>
      <c r="H81" s="18">
        <v>78040.039999999994</v>
      </c>
      <c r="I81" s="18">
        <v>45199.73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11239.52</v>
      </c>
      <c r="R81" s="18">
        <v>5212.8900000000003</v>
      </c>
      <c r="S81" s="18">
        <v>6026.63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36584.51</v>
      </c>
      <c r="AB81" s="18">
        <v>24531.25</v>
      </c>
      <c r="AC81" s="18">
        <v>12053.26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57589.39</v>
      </c>
      <c r="AL81" s="18">
        <v>45536.13</v>
      </c>
      <c r="AM81" s="18">
        <v>12053.26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9">
        <f t="shared" si="4"/>
        <v>0</v>
      </c>
      <c r="AU81" s="20">
        <f t="shared" si="4"/>
        <v>228653.19</v>
      </c>
      <c r="AV81" s="20">
        <f t="shared" si="4"/>
        <v>153320.31</v>
      </c>
      <c r="AW81" s="20">
        <f t="shared" si="4"/>
        <v>75332.88</v>
      </c>
      <c r="AX81" s="20">
        <f t="shared" si="6"/>
        <v>0</v>
      </c>
      <c r="AY81" s="20">
        <f t="shared" si="6"/>
        <v>0</v>
      </c>
      <c r="AZ81" s="20">
        <f t="shared" si="6"/>
        <v>0</v>
      </c>
      <c r="BA81" s="20">
        <f t="shared" si="6"/>
        <v>0</v>
      </c>
      <c r="BB81" s="20">
        <f t="shared" si="6"/>
        <v>0</v>
      </c>
      <c r="BC81" s="20">
        <f t="shared" si="6"/>
        <v>0</v>
      </c>
      <c r="BD81" s="21">
        <f t="shared" si="5"/>
        <v>228653.19</v>
      </c>
    </row>
    <row r="82" spans="1:56" s="16" customFormat="1" ht="20.25" customHeight="1" x14ac:dyDescent="0.2">
      <c r="A82" s="7">
        <v>1</v>
      </c>
      <c r="B82" s="26"/>
      <c r="C82" s="65">
        <v>39</v>
      </c>
      <c r="D82" s="65" t="s">
        <v>79</v>
      </c>
      <c r="E82" s="12" t="s">
        <v>18</v>
      </c>
      <c r="F82" s="12">
        <v>0</v>
      </c>
      <c r="G82" s="12">
        <v>0</v>
      </c>
      <c r="H82" s="12">
        <v>193</v>
      </c>
      <c r="I82" s="12">
        <v>2976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9</v>
      </c>
      <c r="S82" s="12">
        <v>171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68</v>
      </c>
      <c r="AC82" s="12">
        <v>864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52</v>
      </c>
      <c r="AM82" s="12">
        <v>691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3">
        <f t="shared" si="4"/>
        <v>0</v>
      </c>
      <c r="AU82" s="14">
        <f t="shared" si="4"/>
        <v>0</v>
      </c>
      <c r="AV82" s="14">
        <f t="shared" si="4"/>
        <v>322</v>
      </c>
      <c r="AW82" s="14">
        <f t="shared" si="4"/>
        <v>4702</v>
      </c>
      <c r="AX82" s="14">
        <f t="shared" si="6"/>
        <v>0</v>
      </c>
      <c r="AY82" s="14">
        <f t="shared" si="6"/>
        <v>0</v>
      </c>
      <c r="AZ82" s="14">
        <f t="shared" si="6"/>
        <v>0</v>
      </c>
      <c r="BA82" s="14">
        <f t="shared" si="6"/>
        <v>0</v>
      </c>
      <c r="BB82" s="14">
        <f t="shared" si="6"/>
        <v>0</v>
      </c>
      <c r="BC82" s="14">
        <f t="shared" si="6"/>
        <v>0</v>
      </c>
      <c r="BD82" s="15"/>
    </row>
    <row r="83" spans="1:56" s="24" customFormat="1" ht="20.25" customHeight="1" x14ac:dyDescent="0.2">
      <c r="A83" s="7">
        <v>1</v>
      </c>
      <c r="B83" s="25"/>
      <c r="C83" s="66"/>
      <c r="D83" s="66"/>
      <c r="E83" s="18" t="s">
        <v>19</v>
      </c>
      <c r="F83" s="18">
        <v>0</v>
      </c>
      <c r="G83" s="18">
        <v>741384.11</v>
      </c>
      <c r="H83" s="18">
        <v>34236.46</v>
      </c>
      <c r="I83" s="18">
        <v>707147.65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40224.83</v>
      </c>
      <c r="R83" s="18">
        <v>1545.79</v>
      </c>
      <c r="S83" s="18">
        <v>38679.040000000001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220532.18</v>
      </c>
      <c r="AB83" s="18">
        <v>12194.59</v>
      </c>
      <c r="AC83" s="18">
        <v>208337.59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165268.38</v>
      </c>
      <c r="AL83" s="18">
        <v>9274.76</v>
      </c>
      <c r="AM83" s="18">
        <v>155993.62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9">
        <f t="shared" si="4"/>
        <v>0</v>
      </c>
      <c r="AU83" s="20">
        <f t="shared" si="4"/>
        <v>1167409.5</v>
      </c>
      <c r="AV83" s="20">
        <f t="shared" si="4"/>
        <v>57251.6</v>
      </c>
      <c r="AW83" s="20">
        <f t="shared" si="4"/>
        <v>1110157.8999999999</v>
      </c>
      <c r="AX83" s="20">
        <f t="shared" si="6"/>
        <v>0</v>
      </c>
      <c r="AY83" s="20">
        <f t="shared" si="6"/>
        <v>0</v>
      </c>
      <c r="AZ83" s="20">
        <f t="shared" si="6"/>
        <v>0</v>
      </c>
      <c r="BA83" s="20">
        <f t="shared" si="6"/>
        <v>0</v>
      </c>
      <c r="BB83" s="20">
        <f t="shared" si="6"/>
        <v>0</v>
      </c>
      <c r="BC83" s="20">
        <f t="shared" si="6"/>
        <v>0</v>
      </c>
      <c r="BD83" s="21">
        <f t="shared" si="5"/>
        <v>1167409.5</v>
      </c>
    </row>
    <row r="84" spans="1:56" s="16" customFormat="1" ht="20.25" customHeight="1" x14ac:dyDescent="0.2">
      <c r="A84" s="7">
        <v>1</v>
      </c>
      <c r="B84" s="26"/>
      <c r="C84" s="65">
        <v>40</v>
      </c>
      <c r="D84" s="65" t="s">
        <v>80</v>
      </c>
      <c r="E84" s="12" t="s">
        <v>18</v>
      </c>
      <c r="F84" s="12">
        <v>0</v>
      </c>
      <c r="G84" s="12">
        <v>0</v>
      </c>
      <c r="H84" s="12">
        <v>0</v>
      </c>
      <c r="I84" s="12">
        <v>53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2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11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8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3">
        <f t="shared" si="4"/>
        <v>0</v>
      </c>
      <c r="AU84" s="14">
        <f t="shared" si="4"/>
        <v>0</v>
      </c>
      <c r="AV84" s="14">
        <f t="shared" si="4"/>
        <v>0</v>
      </c>
      <c r="AW84" s="14">
        <f t="shared" si="4"/>
        <v>74</v>
      </c>
      <c r="AX84" s="14">
        <f t="shared" si="6"/>
        <v>0</v>
      </c>
      <c r="AY84" s="14">
        <f t="shared" si="6"/>
        <v>0</v>
      </c>
      <c r="AZ84" s="14">
        <f t="shared" si="6"/>
        <v>0</v>
      </c>
      <c r="BA84" s="14">
        <f t="shared" si="6"/>
        <v>0</v>
      </c>
      <c r="BB84" s="14">
        <f t="shared" si="6"/>
        <v>0</v>
      </c>
      <c r="BC84" s="14">
        <f t="shared" si="6"/>
        <v>0</v>
      </c>
      <c r="BD84" s="15"/>
    </row>
    <row r="85" spans="1:56" s="24" customFormat="1" ht="20.25" customHeight="1" x14ac:dyDescent="0.2">
      <c r="A85" s="7">
        <v>1</v>
      </c>
      <c r="B85" s="25"/>
      <c r="C85" s="66"/>
      <c r="D85" s="66"/>
      <c r="E85" s="18" t="s">
        <v>19</v>
      </c>
      <c r="F85" s="18">
        <v>0</v>
      </c>
      <c r="G85" s="18">
        <v>212350.74</v>
      </c>
      <c r="H85" s="18">
        <v>0</v>
      </c>
      <c r="I85" s="18">
        <v>212350.74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5764.56</v>
      </c>
      <c r="R85" s="18">
        <v>0</v>
      </c>
      <c r="S85" s="18">
        <v>5764.56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44422.61</v>
      </c>
      <c r="AB85" s="18">
        <v>0</v>
      </c>
      <c r="AC85" s="18">
        <v>44422.61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29716.07</v>
      </c>
      <c r="AL85" s="18">
        <v>0</v>
      </c>
      <c r="AM85" s="18">
        <v>29716.07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9">
        <f t="shared" si="4"/>
        <v>0</v>
      </c>
      <c r="AU85" s="20">
        <f t="shared" si="4"/>
        <v>292253.98</v>
      </c>
      <c r="AV85" s="20">
        <f t="shared" si="4"/>
        <v>0</v>
      </c>
      <c r="AW85" s="20">
        <f t="shared" si="4"/>
        <v>292253.98</v>
      </c>
      <c r="AX85" s="20">
        <f t="shared" si="6"/>
        <v>0</v>
      </c>
      <c r="AY85" s="20">
        <f t="shared" si="6"/>
        <v>0</v>
      </c>
      <c r="AZ85" s="20">
        <f t="shared" si="6"/>
        <v>0</v>
      </c>
      <c r="BA85" s="20">
        <f t="shared" si="6"/>
        <v>0</v>
      </c>
      <c r="BB85" s="20">
        <f t="shared" si="6"/>
        <v>0</v>
      </c>
      <c r="BC85" s="20">
        <f t="shared" si="6"/>
        <v>0</v>
      </c>
      <c r="BD85" s="21">
        <f t="shared" si="5"/>
        <v>292253.98</v>
      </c>
    </row>
    <row r="86" spans="1:56" s="16" customFormat="1" ht="20.25" customHeight="1" x14ac:dyDescent="0.2">
      <c r="A86" s="7">
        <v>1</v>
      </c>
      <c r="B86" s="26"/>
      <c r="C86" s="65">
        <v>41</v>
      </c>
      <c r="D86" s="65" t="s">
        <v>81</v>
      </c>
      <c r="E86" s="12" t="s">
        <v>18</v>
      </c>
      <c r="F86" s="12">
        <v>0</v>
      </c>
      <c r="G86" s="12">
        <v>0</v>
      </c>
      <c r="H86" s="12">
        <v>0</v>
      </c>
      <c r="I86" s="12">
        <v>218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0</v>
      </c>
      <c r="R86" s="12">
        <v>0</v>
      </c>
      <c r="S86" s="12">
        <v>8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57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1</v>
      </c>
      <c r="AJ86" s="12">
        <v>0</v>
      </c>
      <c r="AK86" s="12">
        <v>0</v>
      </c>
      <c r="AL86" s="12">
        <v>1</v>
      </c>
      <c r="AM86" s="12">
        <v>58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3">
        <f t="shared" si="4"/>
        <v>0</v>
      </c>
      <c r="AU86" s="14">
        <f t="shared" si="4"/>
        <v>0</v>
      </c>
      <c r="AV86" s="14">
        <f t="shared" si="4"/>
        <v>1</v>
      </c>
      <c r="AW86" s="14">
        <f t="shared" si="4"/>
        <v>341</v>
      </c>
      <c r="AX86" s="14">
        <f t="shared" si="6"/>
        <v>0</v>
      </c>
      <c r="AY86" s="14">
        <f t="shared" si="6"/>
        <v>0</v>
      </c>
      <c r="AZ86" s="14">
        <f t="shared" si="6"/>
        <v>0</v>
      </c>
      <c r="BA86" s="14">
        <f t="shared" si="6"/>
        <v>0</v>
      </c>
      <c r="BB86" s="14">
        <f t="shared" si="6"/>
        <v>0</v>
      </c>
      <c r="BC86" s="14">
        <f t="shared" si="6"/>
        <v>2</v>
      </c>
      <c r="BD86" s="15"/>
    </row>
    <row r="87" spans="1:56" s="24" customFormat="1" ht="20.25" customHeight="1" x14ac:dyDescent="0.2">
      <c r="A87" s="7">
        <v>1</v>
      </c>
      <c r="B87" s="25"/>
      <c r="C87" s="66"/>
      <c r="D87" s="66"/>
      <c r="E87" s="18" t="s">
        <v>19</v>
      </c>
      <c r="F87" s="18">
        <v>0</v>
      </c>
      <c r="G87" s="18">
        <v>366434.68</v>
      </c>
      <c r="H87" s="18">
        <v>0</v>
      </c>
      <c r="I87" s="18">
        <v>366434.68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36909.599999999999</v>
      </c>
      <c r="P87" s="18">
        <v>0</v>
      </c>
      <c r="Q87" s="18">
        <v>13168.75</v>
      </c>
      <c r="R87" s="18">
        <v>0</v>
      </c>
      <c r="S87" s="18">
        <v>13168.75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95616.55</v>
      </c>
      <c r="AB87" s="18">
        <v>0</v>
      </c>
      <c r="AC87" s="18">
        <v>95616.55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36909.599999999999</v>
      </c>
      <c r="AJ87" s="18">
        <v>0</v>
      </c>
      <c r="AK87" s="18">
        <v>97829.87</v>
      </c>
      <c r="AL87" s="18">
        <v>495.66</v>
      </c>
      <c r="AM87" s="18">
        <v>97334.21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9">
        <f t="shared" si="4"/>
        <v>0</v>
      </c>
      <c r="AU87" s="20">
        <f t="shared" si="4"/>
        <v>573049.85</v>
      </c>
      <c r="AV87" s="20">
        <f t="shared" si="4"/>
        <v>495.66</v>
      </c>
      <c r="AW87" s="20">
        <f t="shared" si="4"/>
        <v>572554.18999999994</v>
      </c>
      <c r="AX87" s="20">
        <f t="shared" si="6"/>
        <v>0</v>
      </c>
      <c r="AY87" s="20">
        <f t="shared" si="6"/>
        <v>0</v>
      </c>
      <c r="AZ87" s="20">
        <f t="shared" si="6"/>
        <v>0</v>
      </c>
      <c r="BA87" s="20">
        <f t="shared" si="6"/>
        <v>0</v>
      </c>
      <c r="BB87" s="20">
        <f t="shared" si="6"/>
        <v>0</v>
      </c>
      <c r="BC87" s="20">
        <f t="shared" si="6"/>
        <v>73819.199999999997</v>
      </c>
      <c r="BD87" s="21">
        <f t="shared" si="5"/>
        <v>646869.04999999993</v>
      </c>
    </row>
    <row r="88" spans="1:56" s="16" customFormat="1" ht="20.25" customHeight="1" x14ac:dyDescent="0.2">
      <c r="A88" s="7">
        <v>1</v>
      </c>
      <c r="B88" s="26"/>
      <c r="C88" s="65">
        <v>42</v>
      </c>
      <c r="D88" s="65" t="s">
        <v>82</v>
      </c>
      <c r="E88" s="12" t="s">
        <v>18</v>
      </c>
      <c r="F88" s="12">
        <v>0</v>
      </c>
      <c r="G88" s="12">
        <v>0</v>
      </c>
      <c r="H88" s="12">
        <v>0</v>
      </c>
      <c r="I88" s="12">
        <v>822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31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395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153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3">
        <f t="shared" si="4"/>
        <v>0</v>
      </c>
      <c r="AU88" s="14">
        <f t="shared" si="4"/>
        <v>0</v>
      </c>
      <c r="AV88" s="14">
        <f t="shared" si="4"/>
        <v>0</v>
      </c>
      <c r="AW88" s="14">
        <f t="shared" si="4"/>
        <v>1401</v>
      </c>
      <c r="AX88" s="14">
        <f t="shared" si="6"/>
        <v>0</v>
      </c>
      <c r="AY88" s="14">
        <f t="shared" si="6"/>
        <v>0</v>
      </c>
      <c r="AZ88" s="14">
        <f t="shared" si="6"/>
        <v>0</v>
      </c>
      <c r="BA88" s="14">
        <f t="shared" si="6"/>
        <v>0</v>
      </c>
      <c r="BB88" s="14">
        <f t="shared" si="6"/>
        <v>0</v>
      </c>
      <c r="BC88" s="14">
        <f t="shared" si="6"/>
        <v>0</v>
      </c>
      <c r="BD88" s="15"/>
    </row>
    <row r="89" spans="1:56" s="24" customFormat="1" ht="20.25" customHeight="1" x14ac:dyDescent="0.2">
      <c r="A89" s="7">
        <v>1</v>
      </c>
      <c r="B89" s="25"/>
      <c r="C89" s="66"/>
      <c r="D89" s="66"/>
      <c r="E89" s="18" t="s">
        <v>19</v>
      </c>
      <c r="F89" s="18">
        <v>0</v>
      </c>
      <c r="G89" s="18">
        <v>136000.13</v>
      </c>
      <c r="H89" s="18">
        <v>0</v>
      </c>
      <c r="I89" s="18">
        <v>136000.13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5837.76</v>
      </c>
      <c r="R89" s="18">
        <v>0</v>
      </c>
      <c r="S89" s="18">
        <v>5837.76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72834.649999999994</v>
      </c>
      <c r="AB89" s="18">
        <v>0</v>
      </c>
      <c r="AC89" s="18">
        <v>72834.649999999994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29800.17</v>
      </c>
      <c r="AL89" s="18">
        <v>0</v>
      </c>
      <c r="AM89" s="18">
        <v>29800.17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9">
        <f t="shared" si="4"/>
        <v>0</v>
      </c>
      <c r="AU89" s="20">
        <f t="shared" si="4"/>
        <v>244472.71</v>
      </c>
      <c r="AV89" s="20">
        <f t="shared" si="4"/>
        <v>0</v>
      </c>
      <c r="AW89" s="20">
        <f t="shared" si="4"/>
        <v>244472.71</v>
      </c>
      <c r="AX89" s="20">
        <f t="shared" si="6"/>
        <v>0</v>
      </c>
      <c r="AY89" s="20">
        <f t="shared" si="6"/>
        <v>0</v>
      </c>
      <c r="AZ89" s="20">
        <f t="shared" si="6"/>
        <v>0</v>
      </c>
      <c r="BA89" s="20">
        <f t="shared" si="6"/>
        <v>0</v>
      </c>
      <c r="BB89" s="20">
        <f t="shared" si="6"/>
        <v>0</v>
      </c>
      <c r="BC89" s="20">
        <f t="shared" si="6"/>
        <v>0</v>
      </c>
      <c r="BD89" s="21">
        <f t="shared" si="5"/>
        <v>244472.71</v>
      </c>
    </row>
    <row r="90" spans="1:56" s="16" customFormat="1" ht="20.25" customHeight="1" x14ac:dyDescent="0.2">
      <c r="A90" s="7">
        <v>1</v>
      </c>
      <c r="B90" s="26"/>
      <c r="C90" s="65">
        <v>44</v>
      </c>
      <c r="D90" s="65" t="s">
        <v>83</v>
      </c>
      <c r="E90" s="12" t="s">
        <v>18</v>
      </c>
      <c r="F90" s="12">
        <v>0</v>
      </c>
      <c r="G90" s="12">
        <v>0</v>
      </c>
      <c r="H90" s="12">
        <v>0</v>
      </c>
      <c r="I90" s="12">
        <v>53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3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32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12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3">
        <f t="shared" si="4"/>
        <v>0</v>
      </c>
      <c r="AU90" s="14">
        <f t="shared" si="4"/>
        <v>0</v>
      </c>
      <c r="AV90" s="14">
        <f t="shared" si="4"/>
        <v>0</v>
      </c>
      <c r="AW90" s="14">
        <f t="shared" si="4"/>
        <v>100</v>
      </c>
      <c r="AX90" s="14">
        <f t="shared" si="6"/>
        <v>0</v>
      </c>
      <c r="AY90" s="14">
        <f t="shared" si="6"/>
        <v>0</v>
      </c>
      <c r="AZ90" s="14">
        <f t="shared" si="6"/>
        <v>0</v>
      </c>
      <c r="BA90" s="14">
        <f t="shared" si="6"/>
        <v>0</v>
      </c>
      <c r="BB90" s="14">
        <f t="shared" si="6"/>
        <v>0</v>
      </c>
      <c r="BC90" s="14">
        <f t="shared" si="6"/>
        <v>0</v>
      </c>
      <c r="BD90" s="15"/>
    </row>
    <row r="91" spans="1:56" s="24" customFormat="1" ht="20.25" customHeight="1" x14ac:dyDescent="0.2">
      <c r="A91" s="7">
        <v>1</v>
      </c>
      <c r="B91" s="25"/>
      <c r="C91" s="66"/>
      <c r="D91" s="66"/>
      <c r="E91" s="18" t="s">
        <v>19</v>
      </c>
      <c r="F91" s="18">
        <v>0</v>
      </c>
      <c r="G91" s="18">
        <v>261990.33</v>
      </c>
      <c r="H91" s="18">
        <v>0</v>
      </c>
      <c r="I91" s="18">
        <v>261990.33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13393.16</v>
      </c>
      <c r="R91" s="18">
        <v>0</v>
      </c>
      <c r="S91" s="18">
        <v>13393.16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117162.85</v>
      </c>
      <c r="AB91" s="18">
        <v>0</v>
      </c>
      <c r="AC91" s="18">
        <v>117162.85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75576.19</v>
      </c>
      <c r="AL91" s="18">
        <v>0</v>
      </c>
      <c r="AM91" s="18">
        <v>75576.19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9">
        <f t="shared" si="4"/>
        <v>0</v>
      </c>
      <c r="AU91" s="20">
        <f t="shared" si="4"/>
        <v>468122.53</v>
      </c>
      <c r="AV91" s="20">
        <f t="shared" si="4"/>
        <v>0</v>
      </c>
      <c r="AW91" s="20">
        <f t="shared" si="4"/>
        <v>468122.53</v>
      </c>
      <c r="AX91" s="20">
        <f t="shared" si="6"/>
        <v>0</v>
      </c>
      <c r="AY91" s="20">
        <f t="shared" si="6"/>
        <v>0</v>
      </c>
      <c r="AZ91" s="20">
        <f t="shared" si="6"/>
        <v>0</v>
      </c>
      <c r="BA91" s="20">
        <f t="shared" si="6"/>
        <v>0</v>
      </c>
      <c r="BB91" s="20">
        <f t="shared" si="6"/>
        <v>0</v>
      </c>
      <c r="BC91" s="20">
        <f t="shared" si="6"/>
        <v>0</v>
      </c>
      <c r="BD91" s="21">
        <f t="shared" si="5"/>
        <v>468122.53</v>
      </c>
    </row>
    <row r="92" spans="1:56" s="16" customFormat="1" ht="20.25" customHeight="1" x14ac:dyDescent="0.2">
      <c r="A92" s="7">
        <v>1</v>
      </c>
      <c r="B92" s="26"/>
      <c r="C92" s="65">
        <v>46</v>
      </c>
      <c r="D92" s="65" t="s">
        <v>84</v>
      </c>
      <c r="E92" s="12" t="s">
        <v>18</v>
      </c>
      <c r="F92" s="12">
        <v>0</v>
      </c>
      <c r="G92" s="12">
        <v>0</v>
      </c>
      <c r="H92" s="12">
        <v>0</v>
      </c>
      <c r="I92" s="12">
        <v>143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4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68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39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3">
        <f t="shared" si="4"/>
        <v>0</v>
      </c>
      <c r="AU92" s="14">
        <f t="shared" si="4"/>
        <v>0</v>
      </c>
      <c r="AV92" s="14">
        <f t="shared" si="4"/>
        <v>0</v>
      </c>
      <c r="AW92" s="14">
        <f t="shared" si="4"/>
        <v>254</v>
      </c>
      <c r="AX92" s="14">
        <f t="shared" si="6"/>
        <v>0</v>
      </c>
      <c r="AY92" s="14">
        <f t="shared" si="6"/>
        <v>0</v>
      </c>
      <c r="AZ92" s="14">
        <f t="shared" si="6"/>
        <v>0</v>
      </c>
      <c r="BA92" s="14">
        <f t="shared" si="6"/>
        <v>0</v>
      </c>
      <c r="BB92" s="14">
        <f t="shared" si="6"/>
        <v>0</v>
      </c>
      <c r="BC92" s="14">
        <f t="shared" si="6"/>
        <v>0</v>
      </c>
      <c r="BD92" s="15"/>
    </row>
    <row r="93" spans="1:56" s="24" customFormat="1" ht="20.25" customHeight="1" x14ac:dyDescent="0.2">
      <c r="A93" s="7">
        <v>1</v>
      </c>
      <c r="B93" s="25"/>
      <c r="C93" s="66"/>
      <c r="D93" s="66"/>
      <c r="E93" s="18" t="s">
        <v>19</v>
      </c>
      <c r="F93" s="18">
        <v>0</v>
      </c>
      <c r="G93" s="18">
        <v>763811.64</v>
      </c>
      <c r="H93" s="18">
        <v>0</v>
      </c>
      <c r="I93" s="18">
        <v>763811.64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25405.84</v>
      </c>
      <c r="R93" s="18">
        <v>0</v>
      </c>
      <c r="S93" s="18">
        <v>25405.84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367370.78</v>
      </c>
      <c r="AB93" s="18">
        <v>0</v>
      </c>
      <c r="AC93" s="18">
        <v>367370.78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185863.76</v>
      </c>
      <c r="AL93" s="18">
        <v>0</v>
      </c>
      <c r="AM93" s="18">
        <v>185863.76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9">
        <f t="shared" si="4"/>
        <v>0</v>
      </c>
      <c r="AU93" s="20">
        <f t="shared" si="4"/>
        <v>1342452.02</v>
      </c>
      <c r="AV93" s="20">
        <f t="shared" si="4"/>
        <v>0</v>
      </c>
      <c r="AW93" s="20">
        <f t="shared" si="4"/>
        <v>1342452.02</v>
      </c>
      <c r="AX93" s="20">
        <f t="shared" si="6"/>
        <v>0</v>
      </c>
      <c r="AY93" s="20">
        <f t="shared" si="6"/>
        <v>0</v>
      </c>
      <c r="AZ93" s="20">
        <f t="shared" si="6"/>
        <v>0</v>
      </c>
      <c r="BA93" s="20">
        <f t="shared" si="6"/>
        <v>0</v>
      </c>
      <c r="BB93" s="20">
        <f t="shared" si="6"/>
        <v>0</v>
      </c>
      <c r="BC93" s="20">
        <f t="shared" si="6"/>
        <v>0</v>
      </c>
      <c r="BD93" s="21">
        <f t="shared" si="5"/>
        <v>1342452.02</v>
      </c>
    </row>
    <row r="94" spans="1:56" s="16" customFormat="1" ht="20.25" customHeight="1" x14ac:dyDescent="0.2">
      <c r="A94" s="7">
        <v>1</v>
      </c>
      <c r="B94" s="26"/>
      <c r="C94" s="65">
        <v>48</v>
      </c>
      <c r="D94" s="65" t="s">
        <v>85</v>
      </c>
      <c r="E94" s="12" t="s">
        <v>18</v>
      </c>
      <c r="F94" s="12">
        <v>0</v>
      </c>
      <c r="G94" s="12">
        <v>0</v>
      </c>
      <c r="H94" s="12">
        <v>1</v>
      </c>
      <c r="I94" s="12">
        <v>8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2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1</v>
      </c>
      <c r="AC94" s="12">
        <v>8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3">
        <f t="shared" si="4"/>
        <v>0</v>
      </c>
      <c r="AU94" s="14">
        <f t="shared" si="4"/>
        <v>0</v>
      </c>
      <c r="AV94" s="14">
        <f t="shared" si="4"/>
        <v>2</v>
      </c>
      <c r="AW94" s="14">
        <f t="shared" si="4"/>
        <v>18</v>
      </c>
      <c r="AX94" s="14">
        <f t="shared" si="6"/>
        <v>0</v>
      </c>
      <c r="AY94" s="14">
        <f t="shared" si="6"/>
        <v>0</v>
      </c>
      <c r="AZ94" s="14">
        <f t="shared" si="6"/>
        <v>0</v>
      </c>
      <c r="BA94" s="14">
        <f t="shared" si="6"/>
        <v>0</v>
      </c>
      <c r="BB94" s="14">
        <f t="shared" si="6"/>
        <v>0</v>
      </c>
      <c r="BC94" s="14">
        <f t="shared" si="6"/>
        <v>0</v>
      </c>
      <c r="BD94" s="15"/>
    </row>
    <row r="95" spans="1:56" s="24" customFormat="1" ht="20.25" customHeight="1" x14ac:dyDescent="0.2">
      <c r="A95" s="7">
        <v>1</v>
      </c>
      <c r="B95" s="25"/>
      <c r="C95" s="66"/>
      <c r="D95" s="66"/>
      <c r="E95" s="18" t="s">
        <v>19</v>
      </c>
      <c r="F95" s="18">
        <v>0</v>
      </c>
      <c r="G95" s="18">
        <v>13172.41</v>
      </c>
      <c r="H95" s="18">
        <v>608.94000000000005</v>
      </c>
      <c r="I95" s="18">
        <v>12563.48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2516.15</v>
      </c>
      <c r="R95" s="18">
        <v>120.45</v>
      </c>
      <c r="S95" s="18">
        <v>2395.6999999999998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13506.7</v>
      </c>
      <c r="AB95" s="18">
        <v>608.94000000000005</v>
      </c>
      <c r="AC95" s="18">
        <v>12897.76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9">
        <f t="shared" si="4"/>
        <v>0</v>
      </c>
      <c r="AU95" s="20">
        <f t="shared" si="4"/>
        <v>29195.260000000002</v>
      </c>
      <c r="AV95" s="20">
        <f t="shared" si="4"/>
        <v>1338.3300000000002</v>
      </c>
      <c r="AW95" s="20">
        <f t="shared" si="4"/>
        <v>27856.94</v>
      </c>
      <c r="AX95" s="20">
        <f t="shared" si="6"/>
        <v>0</v>
      </c>
      <c r="AY95" s="20">
        <f t="shared" si="6"/>
        <v>0</v>
      </c>
      <c r="AZ95" s="20">
        <f t="shared" si="6"/>
        <v>0</v>
      </c>
      <c r="BA95" s="20">
        <f t="shared" si="6"/>
        <v>0</v>
      </c>
      <c r="BB95" s="20">
        <f t="shared" si="6"/>
        <v>0</v>
      </c>
      <c r="BC95" s="20">
        <f t="shared" si="6"/>
        <v>0</v>
      </c>
      <c r="BD95" s="21">
        <f t="shared" si="5"/>
        <v>29195.260000000002</v>
      </c>
    </row>
    <row r="96" spans="1:56" s="16" customFormat="1" ht="20.25" customHeight="1" x14ac:dyDescent="0.2">
      <c r="A96" s="7">
        <v>1</v>
      </c>
      <c r="B96" s="26"/>
      <c r="C96" s="65">
        <v>51</v>
      </c>
      <c r="D96" s="65" t="s">
        <v>86</v>
      </c>
      <c r="E96" s="12" t="s">
        <v>18</v>
      </c>
      <c r="F96" s="12">
        <v>0</v>
      </c>
      <c r="G96" s="12">
        <v>0</v>
      </c>
      <c r="H96" s="12">
        <v>0</v>
      </c>
      <c r="I96" s="12">
        <v>59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18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9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3">
        <f t="shared" si="4"/>
        <v>0</v>
      </c>
      <c r="AU96" s="14">
        <f t="shared" si="4"/>
        <v>0</v>
      </c>
      <c r="AV96" s="14">
        <f t="shared" si="4"/>
        <v>0</v>
      </c>
      <c r="AW96" s="14">
        <f t="shared" si="4"/>
        <v>86</v>
      </c>
      <c r="AX96" s="14">
        <f t="shared" si="6"/>
        <v>0</v>
      </c>
      <c r="AY96" s="14">
        <f t="shared" si="6"/>
        <v>0</v>
      </c>
      <c r="AZ96" s="14">
        <f t="shared" si="6"/>
        <v>0</v>
      </c>
      <c r="BA96" s="14">
        <f t="shared" si="6"/>
        <v>0</v>
      </c>
      <c r="BB96" s="14">
        <f t="shared" si="6"/>
        <v>0</v>
      </c>
      <c r="BC96" s="14">
        <f t="shared" si="6"/>
        <v>0</v>
      </c>
      <c r="BD96" s="15"/>
    </row>
    <row r="97" spans="1:56" s="24" customFormat="1" ht="20.25" customHeight="1" x14ac:dyDescent="0.2">
      <c r="A97" s="7">
        <v>1</v>
      </c>
      <c r="B97" s="25"/>
      <c r="C97" s="66"/>
      <c r="D97" s="66"/>
      <c r="E97" s="18" t="s">
        <v>19</v>
      </c>
      <c r="F97" s="18">
        <v>0</v>
      </c>
      <c r="G97" s="18">
        <v>99006.67</v>
      </c>
      <c r="H97" s="18">
        <v>0</v>
      </c>
      <c r="I97" s="18">
        <v>99006.67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30463.59</v>
      </c>
      <c r="AB97" s="18">
        <v>0</v>
      </c>
      <c r="AC97" s="18">
        <v>30463.59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14225.92</v>
      </c>
      <c r="AL97" s="18">
        <v>0</v>
      </c>
      <c r="AM97" s="18">
        <v>14225.92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9">
        <f t="shared" si="4"/>
        <v>0</v>
      </c>
      <c r="AU97" s="20">
        <f t="shared" si="4"/>
        <v>143696.18</v>
      </c>
      <c r="AV97" s="20">
        <f t="shared" si="4"/>
        <v>0</v>
      </c>
      <c r="AW97" s="20">
        <f t="shared" si="4"/>
        <v>143696.18</v>
      </c>
      <c r="AX97" s="20">
        <f t="shared" si="6"/>
        <v>0</v>
      </c>
      <c r="AY97" s="20">
        <f t="shared" si="6"/>
        <v>0</v>
      </c>
      <c r="AZ97" s="20">
        <f t="shared" si="6"/>
        <v>0</v>
      </c>
      <c r="BA97" s="20">
        <f t="shared" si="6"/>
        <v>0</v>
      </c>
      <c r="BB97" s="20">
        <f t="shared" si="6"/>
        <v>0</v>
      </c>
      <c r="BC97" s="20">
        <f t="shared" si="6"/>
        <v>0</v>
      </c>
      <c r="BD97" s="21">
        <f t="shared" si="5"/>
        <v>143696.18</v>
      </c>
    </row>
    <row r="98" spans="1:56" s="16" customFormat="1" ht="20.25" customHeight="1" x14ac:dyDescent="0.2">
      <c r="A98" s="7">
        <v>1</v>
      </c>
      <c r="B98" s="26"/>
      <c r="C98" s="65">
        <v>52</v>
      </c>
      <c r="D98" s="65" t="s">
        <v>87</v>
      </c>
      <c r="E98" s="12" t="s">
        <v>18</v>
      </c>
      <c r="F98" s="12">
        <v>0</v>
      </c>
      <c r="G98" s="12">
        <v>0</v>
      </c>
      <c r="H98" s="12">
        <v>176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29</v>
      </c>
      <c r="P98" s="12">
        <v>0</v>
      </c>
      <c r="Q98" s="12">
        <v>0</v>
      </c>
      <c r="R98" s="12">
        <v>10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2</v>
      </c>
      <c r="Z98" s="12">
        <v>0</v>
      </c>
      <c r="AA98" s="12">
        <v>0</v>
      </c>
      <c r="AB98" s="12">
        <v>48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6</v>
      </c>
      <c r="AJ98" s="12">
        <v>0</v>
      </c>
      <c r="AK98" s="12">
        <v>0</v>
      </c>
      <c r="AL98" s="12">
        <v>43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13</v>
      </c>
      <c r="AT98" s="13">
        <f t="shared" si="4"/>
        <v>0</v>
      </c>
      <c r="AU98" s="14">
        <f t="shared" si="4"/>
        <v>0</v>
      </c>
      <c r="AV98" s="14">
        <f t="shared" si="4"/>
        <v>277</v>
      </c>
      <c r="AW98" s="14">
        <f t="shared" si="4"/>
        <v>0</v>
      </c>
      <c r="AX98" s="14">
        <f t="shared" si="6"/>
        <v>0</v>
      </c>
      <c r="AY98" s="14">
        <f t="shared" si="6"/>
        <v>0</v>
      </c>
      <c r="AZ98" s="14">
        <f t="shared" si="6"/>
        <v>0</v>
      </c>
      <c r="BA98" s="14">
        <f t="shared" si="6"/>
        <v>0</v>
      </c>
      <c r="BB98" s="14">
        <f t="shared" si="6"/>
        <v>0</v>
      </c>
      <c r="BC98" s="14">
        <f t="shared" si="6"/>
        <v>50</v>
      </c>
      <c r="BD98" s="15"/>
    </row>
    <row r="99" spans="1:56" s="24" customFormat="1" ht="20.25" customHeight="1" x14ac:dyDescent="0.2">
      <c r="A99" s="7">
        <v>1</v>
      </c>
      <c r="B99" s="25"/>
      <c r="C99" s="66"/>
      <c r="D99" s="66"/>
      <c r="E99" s="18" t="s">
        <v>19</v>
      </c>
      <c r="F99" s="18">
        <v>0</v>
      </c>
      <c r="G99" s="18">
        <v>543382.31999999995</v>
      </c>
      <c r="H99" s="18">
        <v>543382.31999999995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1558334.67</v>
      </c>
      <c r="P99" s="18">
        <v>0</v>
      </c>
      <c r="Q99" s="18">
        <v>29583.62</v>
      </c>
      <c r="R99" s="18">
        <v>29583.62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55239.48</v>
      </c>
      <c r="Z99" s="18">
        <v>0</v>
      </c>
      <c r="AA99" s="18">
        <v>145066.62</v>
      </c>
      <c r="AB99" s="18">
        <v>145066.62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473896.55</v>
      </c>
      <c r="AJ99" s="18">
        <v>0</v>
      </c>
      <c r="AK99" s="18">
        <v>127213.61</v>
      </c>
      <c r="AL99" s="18">
        <v>127213.61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819870.11</v>
      </c>
      <c r="AT99" s="19">
        <f t="shared" si="4"/>
        <v>0</v>
      </c>
      <c r="AU99" s="20">
        <f t="shared" si="4"/>
        <v>845246.16999999993</v>
      </c>
      <c r="AV99" s="20">
        <f t="shared" si="4"/>
        <v>845246.16999999993</v>
      </c>
      <c r="AW99" s="20">
        <f t="shared" si="4"/>
        <v>0</v>
      </c>
      <c r="AX99" s="20">
        <f t="shared" si="6"/>
        <v>0</v>
      </c>
      <c r="AY99" s="20">
        <f t="shared" si="6"/>
        <v>0</v>
      </c>
      <c r="AZ99" s="20">
        <f t="shared" si="6"/>
        <v>0</v>
      </c>
      <c r="BA99" s="20">
        <f t="shared" si="6"/>
        <v>0</v>
      </c>
      <c r="BB99" s="20">
        <f t="shared" si="6"/>
        <v>0</v>
      </c>
      <c r="BC99" s="20">
        <f t="shared" si="6"/>
        <v>2907340.8099999996</v>
      </c>
      <c r="BD99" s="21">
        <f t="shared" si="5"/>
        <v>3752586.9799999995</v>
      </c>
    </row>
    <row r="100" spans="1:56" s="16" customFormat="1" ht="20.25" customHeight="1" x14ac:dyDescent="0.2">
      <c r="A100" s="7">
        <v>1</v>
      </c>
      <c r="B100" s="26"/>
      <c r="C100" s="65">
        <v>53</v>
      </c>
      <c r="D100" s="65" t="s">
        <v>195</v>
      </c>
      <c r="E100" s="12" t="s">
        <v>18</v>
      </c>
      <c r="F100" s="12">
        <v>0</v>
      </c>
      <c r="G100" s="12">
        <v>0</v>
      </c>
      <c r="H100" s="12">
        <v>0</v>
      </c>
      <c r="I100" s="12">
        <v>31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4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2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3">
        <f t="shared" si="4"/>
        <v>0</v>
      </c>
      <c r="AU100" s="14">
        <f t="shared" si="4"/>
        <v>0</v>
      </c>
      <c r="AV100" s="14">
        <f t="shared" si="4"/>
        <v>0</v>
      </c>
      <c r="AW100" s="14">
        <f t="shared" si="4"/>
        <v>37</v>
      </c>
      <c r="AX100" s="14">
        <f t="shared" si="6"/>
        <v>0</v>
      </c>
      <c r="AY100" s="14">
        <f t="shared" si="6"/>
        <v>0</v>
      </c>
      <c r="AZ100" s="14">
        <f t="shared" si="6"/>
        <v>0</v>
      </c>
      <c r="BA100" s="14">
        <f t="shared" si="6"/>
        <v>0</v>
      </c>
      <c r="BB100" s="14">
        <f t="shared" si="6"/>
        <v>0</v>
      </c>
      <c r="BC100" s="14">
        <f t="shared" si="6"/>
        <v>0</v>
      </c>
      <c r="BD100" s="15"/>
    </row>
    <row r="101" spans="1:56" s="24" customFormat="1" ht="20.25" customHeight="1" x14ac:dyDescent="0.2">
      <c r="A101" s="7">
        <v>1</v>
      </c>
      <c r="B101" s="25"/>
      <c r="C101" s="66"/>
      <c r="D101" s="66"/>
      <c r="E101" s="18" t="s">
        <v>19</v>
      </c>
      <c r="F101" s="18">
        <v>0</v>
      </c>
      <c r="G101" s="18">
        <v>8496.91</v>
      </c>
      <c r="H101" s="18">
        <v>0</v>
      </c>
      <c r="I101" s="18">
        <v>8496.91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1132.24</v>
      </c>
      <c r="AB101" s="18">
        <v>0</v>
      </c>
      <c r="AC101" s="18">
        <v>1132.24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571.22</v>
      </c>
      <c r="AL101" s="18">
        <v>0</v>
      </c>
      <c r="AM101" s="18">
        <v>571.22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9">
        <f t="shared" si="4"/>
        <v>0</v>
      </c>
      <c r="AU101" s="20">
        <f t="shared" si="4"/>
        <v>10200.369999999999</v>
      </c>
      <c r="AV101" s="20">
        <f t="shared" si="4"/>
        <v>0</v>
      </c>
      <c r="AW101" s="20">
        <f t="shared" si="4"/>
        <v>10200.369999999999</v>
      </c>
      <c r="AX101" s="20">
        <f t="shared" si="6"/>
        <v>0</v>
      </c>
      <c r="AY101" s="20">
        <f t="shared" si="6"/>
        <v>0</v>
      </c>
      <c r="AZ101" s="20">
        <f t="shared" si="6"/>
        <v>0</v>
      </c>
      <c r="BA101" s="20">
        <f t="shared" si="6"/>
        <v>0</v>
      </c>
      <c r="BB101" s="20">
        <f t="shared" si="6"/>
        <v>0</v>
      </c>
      <c r="BC101" s="20">
        <f t="shared" si="6"/>
        <v>0</v>
      </c>
      <c r="BD101" s="21">
        <f t="shared" si="5"/>
        <v>10200.369999999999</v>
      </c>
    </row>
    <row r="102" spans="1:56" s="16" customFormat="1" ht="20.25" customHeight="1" x14ac:dyDescent="0.2">
      <c r="A102" s="7">
        <v>1</v>
      </c>
      <c r="B102" s="26"/>
      <c r="C102" s="65">
        <v>54</v>
      </c>
      <c r="D102" s="65" t="s">
        <v>196</v>
      </c>
      <c r="E102" s="12" t="s">
        <v>18</v>
      </c>
      <c r="F102" s="12">
        <v>0</v>
      </c>
      <c r="G102" s="12">
        <v>0</v>
      </c>
      <c r="H102" s="12">
        <v>3</v>
      </c>
      <c r="I102" s="12">
        <v>16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1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4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22</v>
      </c>
      <c r="AM102" s="12">
        <v>4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3">
        <f t="shared" si="4"/>
        <v>0</v>
      </c>
      <c r="AU102" s="14">
        <f t="shared" si="4"/>
        <v>0</v>
      </c>
      <c r="AV102" s="14">
        <f t="shared" si="4"/>
        <v>25</v>
      </c>
      <c r="AW102" s="14">
        <f t="shared" si="4"/>
        <v>25</v>
      </c>
      <c r="AX102" s="14">
        <f t="shared" si="6"/>
        <v>0</v>
      </c>
      <c r="AY102" s="14">
        <f t="shared" si="6"/>
        <v>0</v>
      </c>
      <c r="AZ102" s="14">
        <f t="shared" si="6"/>
        <v>0</v>
      </c>
      <c r="BA102" s="14">
        <f t="shared" si="6"/>
        <v>0</v>
      </c>
      <c r="BB102" s="14">
        <f t="shared" si="6"/>
        <v>0</v>
      </c>
      <c r="BC102" s="14">
        <f t="shared" si="6"/>
        <v>0</v>
      </c>
      <c r="BD102" s="15"/>
    </row>
    <row r="103" spans="1:56" s="24" customFormat="1" ht="20.25" customHeight="1" x14ac:dyDescent="0.2">
      <c r="A103" s="7">
        <v>1</v>
      </c>
      <c r="B103" s="25"/>
      <c r="C103" s="66"/>
      <c r="D103" s="66"/>
      <c r="E103" s="18" t="s">
        <v>19</v>
      </c>
      <c r="F103" s="18">
        <v>0</v>
      </c>
      <c r="G103" s="18">
        <v>28450.26</v>
      </c>
      <c r="H103" s="18">
        <v>1485.54</v>
      </c>
      <c r="I103" s="18">
        <v>26964.720000000001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969.04</v>
      </c>
      <c r="R103" s="18">
        <v>0</v>
      </c>
      <c r="S103" s="18">
        <v>969.04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7036.11</v>
      </c>
      <c r="AB103" s="18">
        <v>0</v>
      </c>
      <c r="AC103" s="18">
        <v>7036.11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19060.189999999999</v>
      </c>
      <c r="AL103" s="18">
        <v>11897.69</v>
      </c>
      <c r="AM103" s="18">
        <v>7162.5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9">
        <f t="shared" si="4"/>
        <v>0</v>
      </c>
      <c r="AU103" s="20">
        <f t="shared" si="4"/>
        <v>55515.6</v>
      </c>
      <c r="AV103" s="20">
        <f t="shared" si="4"/>
        <v>13383.23</v>
      </c>
      <c r="AW103" s="20">
        <f t="shared" si="4"/>
        <v>42132.37</v>
      </c>
      <c r="AX103" s="20">
        <f t="shared" si="6"/>
        <v>0</v>
      </c>
      <c r="AY103" s="20">
        <f t="shared" si="6"/>
        <v>0</v>
      </c>
      <c r="AZ103" s="20">
        <f t="shared" si="6"/>
        <v>0</v>
      </c>
      <c r="BA103" s="20">
        <f t="shared" si="6"/>
        <v>0</v>
      </c>
      <c r="BB103" s="20">
        <f t="shared" si="6"/>
        <v>0</v>
      </c>
      <c r="BC103" s="20">
        <f t="shared" si="6"/>
        <v>0</v>
      </c>
      <c r="BD103" s="21">
        <f t="shared" si="5"/>
        <v>55515.6</v>
      </c>
    </row>
    <row r="104" spans="1:56" s="16" customFormat="1" ht="20.25" customHeight="1" x14ac:dyDescent="0.2">
      <c r="A104" s="7">
        <v>1</v>
      </c>
      <c r="B104" s="26"/>
      <c r="C104" s="65">
        <v>55</v>
      </c>
      <c r="D104" s="65" t="s">
        <v>197</v>
      </c>
      <c r="E104" s="12" t="s">
        <v>18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3">
        <f t="shared" si="4"/>
        <v>0</v>
      </c>
      <c r="AU104" s="14">
        <f t="shared" si="4"/>
        <v>0</v>
      </c>
      <c r="AV104" s="14">
        <f t="shared" si="4"/>
        <v>0</v>
      </c>
      <c r="AW104" s="14">
        <f t="shared" si="4"/>
        <v>0</v>
      </c>
      <c r="AX104" s="14">
        <f t="shared" si="6"/>
        <v>0</v>
      </c>
      <c r="AY104" s="14">
        <f t="shared" si="6"/>
        <v>0</v>
      </c>
      <c r="AZ104" s="14">
        <f t="shared" si="6"/>
        <v>0</v>
      </c>
      <c r="BA104" s="14">
        <f t="shared" si="6"/>
        <v>0</v>
      </c>
      <c r="BB104" s="14">
        <f t="shared" si="6"/>
        <v>0</v>
      </c>
      <c r="BC104" s="14">
        <f t="shared" si="6"/>
        <v>0</v>
      </c>
      <c r="BD104" s="15"/>
    </row>
    <row r="105" spans="1:56" s="24" customFormat="1" ht="20.25" customHeight="1" x14ac:dyDescent="0.2">
      <c r="A105" s="7">
        <v>1</v>
      </c>
      <c r="B105" s="25"/>
      <c r="C105" s="66"/>
      <c r="D105" s="66"/>
      <c r="E105" s="18" t="s">
        <v>19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9">
        <f t="shared" si="4"/>
        <v>0</v>
      </c>
      <c r="AU105" s="20">
        <f t="shared" si="4"/>
        <v>0</v>
      </c>
      <c r="AV105" s="20">
        <f t="shared" si="4"/>
        <v>0</v>
      </c>
      <c r="AW105" s="20">
        <f t="shared" si="4"/>
        <v>0</v>
      </c>
      <c r="AX105" s="20">
        <f t="shared" si="6"/>
        <v>0</v>
      </c>
      <c r="AY105" s="20">
        <f t="shared" si="6"/>
        <v>0</v>
      </c>
      <c r="AZ105" s="20">
        <f t="shared" si="6"/>
        <v>0</v>
      </c>
      <c r="BA105" s="20">
        <f t="shared" si="6"/>
        <v>0</v>
      </c>
      <c r="BB105" s="20">
        <f t="shared" si="6"/>
        <v>0</v>
      </c>
      <c r="BC105" s="20">
        <f t="shared" si="6"/>
        <v>0</v>
      </c>
      <c r="BD105" s="21">
        <f t="shared" si="5"/>
        <v>0</v>
      </c>
    </row>
    <row r="106" spans="1:56" s="16" customFormat="1" ht="20.25" customHeight="1" x14ac:dyDescent="0.2">
      <c r="A106" s="7">
        <v>1</v>
      </c>
      <c r="B106" s="26"/>
      <c r="C106" s="65">
        <v>56</v>
      </c>
      <c r="D106" s="65" t="s">
        <v>203</v>
      </c>
      <c r="E106" s="12" t="s">
        <v>18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10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1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2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5</v>
      </c>
      <c r="AT106" s="13">
        <f t="shared" si="4"/>
        <v>0</v>
      </c>
      <c r="AU106" s="14">
        <f t="shared" si="4"/>
        <v>0</v>
      </c>
      <c r="AV106" s="14">
        <f t="shared" si="4"/>
        <v>0</v>
      </c>
      <c r="AW106" s="14">
        <f t="shared" si="4"/>
        <v>0</v>
      </c>
      <c r="AX106" s="14">
        <f t="shared" si="6"/>
        <v>0</v>
      </c>
      <c r="AY106" s="14">
        <f t="shared" si="6"/>
        <v>0</v>
      </c>
      <c r="AZ106" s="14">
        <f t="shared" si="6"/>
        <v>0</v>
      </c>
      <c r="BA106" s="14">
        <f t="shared" si="6"/>
        <v>0</v>
      </c>
      <c r="BB106" s="14">
        <f t="shared" si="6"/>
        <v>0</v>
      </c>
      <c r="BC106" s="14">
        <f t="shared" si="6"/>
        <v>18</v>
      </c>
      <c r="BD106" s="15"/>
    </row>
    <row r="107" spans="1:56" s="24" customFormat="1" ht="20.25" customHeight="1" x14ac:dyDescent="0.2">
      <c r="A107" s="7">
        <v>1</v>
      </c>
      <c r="B107" s="25"/>
      <c r="C107" s="66"/>
      <c r="D107" s="66" t="s">
        <v>203</v>
      </c>
      <c r="E107" s="18" t="s">
        <v>19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166019.97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10467.11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28203.040000000001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86062.89</v>
      </c>
      <c r="AT107" s="19">
        <f t="shared" si="4"/>
        <v>0</v>
      </c>
      <c r="AU107" s="20">
        <f t="shared" si="4"/>
        <v>0</v>
      </c>
      <c r="AV107" s="20">
        <f t="shared" si="4"/>
        <v>0</v>
      </c>
      <c r="AW107" s="20">
        <f t="shared" si="4"/>
        <v>0</v>
      </c>
      <c r="AX107" s="20">
        <f t="shared" si="6"/>
        <v>0</v>
      </c>
      <c r="AY107" s="20">
        <f t="shared" si="6"/>
        <v>0</v>
      </c>
      <c r="AZ107" s="20">
        <f t="shared" si="6"/>
        <v>0</v>
      </c>
      <c r="BA107" s="20">
        <f t="shared" si="6"/>
        <v>0</v>
      </c>
      <c r="BB107" s="20">
        <f t="shared" si="6"/>
        <v>0</v>
      </c>
      <c r="BC107" s="20">
        <f t="shared" si="6"/>
        <v>290753.01</v>
      </c>
      <c r="BD107" s="21">
        <f t="shared" si="5"/>
        <v>290753.01</v>
      </c>
    </row>
    <row r="108" spans="1:56" s="29" customFormat="1" ht="24" customHeight="1" x14ac:dyDescent="0.2">
      <c r="A108" s="7">
        <v>1</v>
      </c>
      <c r="B108" s="27"/>
      <c r="C108" s="65"/>
      <c r="D108" s="68" t="s">
        <v>88</v>
      </c>
      <c r="E108" s="28" t="s">
        <v>18</v>
      </c>
      <c r="F108" s="28">
        <v>30908</v>
      </c>
      <c r="G108" s="28">
        <v>0</v>
      </c>
      <c r="H108" s="28">
        <v>220994</v>
      </c>
      <c r="I108" s="28">
        <v>174293</v>
      </c>
      <c r="J108" s="28">
        <v>47364</v>
      </c>
      <c r="K108" s="28">
        <v>521</v>
      </c>
      <c r="L108" s="28">
        <v>7502</v>
      </c>
      <c r="M108" s="28">
        <v>113</v>
      </c>
      <c r="N108" s="28">
        <v>456</v>
      </c>
      <c r="O108" s="28">
        <v>5296</v>
      </c>
      <c r="P108" s="28">
        <v>1284</v>
      </c>
      <c r="Q108" s="28">
        <v>0</v>
      </c>
      <c r="R108" s="28">
        <v>8690</v>
      </c>
      <c r="S108" s="28">
        <v>7236</v>
      </c>
      <c r="T108" s="28">
        <v>1861</v>
      </c>
      <c r="U108" s="28">
        <v>0</v>
      </c>
      <c r="V108" s="28">
        <v>300</v>
      </c>
      <c r="W108" s="28">
        <v>2</v>
      </c>
      <c r="X108" s="28">
        <v>9</v>
      </c>
      <c r="Y108" s="28">
        <v>174</v>
      </c>
      <c r="Z108" s="28">
        <v>11500</v>
      </c>
      <c r="AA108" s="28">
        <v>0</v>
      </c>
      <c r="AB108" s="28">
        <v>76159</v>
      </c>
      <c r="AC108" s="28">
        <v>60486</v>
      </c>
      <c r="AD108" s="28">
        <v>14602</v>
      </c>
      <c r="AE108" s="28">
        <v>310</v>
      </c>
      <c r="AF108" s="28">
        <v>2303</v>
      </c>
      <c r="AG108" s="28">
        <v>55</v>
      </c>
      <c r="AH108" s="28">
        <v>89</v>
      </c>
      <c r="AI108" s="28">
        <v>1878</v>
      </c>
      <c r="AJ108" s="28">
        <v>7707</v>
      </c>
      <c r="AK108" s="28">
        <v>0</v>
      </c>
      <c r="AL108" s="28">
        <v>52396</v>
      </c>
      <c r="AM108" s="28">
        <v>46142</v>
      </c>
      <c r="AN108" s="28">
        <v>12333</v>
      </c>
      <c r="AO108" s="28">
        <v>75</v>
      </c>
      <c r="AP108" s="28">
        <v>1806</v>
      </c>
      <c r="AQ108" s="28">
        <v>24</v>
      </c>
      <c r="AR108" s="28">
        <v>97</v>
      </c>
      <c r="AS108" s="28">
        <v>1236</v>
      </c>
      <c r="AT108" s="13">
        <f t="shared" ref="AT108:BC109" si="7">AT8+AT10+AT12+AT14+AT16+AT18+AT20+AT22+AT24+AT26+AT28+AT30+AT32+AT34+AT36+AT38+AT40+AT42+AT44+AT46+AT48+AT50+AT52+AT54+AT56+AT58+AT60+AT62+AT64+AT66+AT68+AT70+AT72+AT74+AT76+AT78+AT80+AT82+AT84+AT86+AT88+AT90+AT92+AT94+AT96+AT98+AT100+AT102+AT104+AT106</f>
        <v>51399</v>
      </c>
      <c r="AU108" s="14">
        <f t="shared" si="7"/>
        <v>0</v>
      </c>
      <c r="AV108" s="14">
        <f t="shared" si="7"/>
        <v>358239</v>
      </c>
      <c r="AW108" s="14">
        <f t="shared" si="7"/>
        <v>288157</v>
      </c>
      <c r="AX108" s="14">
        <f t="shared" si="7"/>
        <v>76160</v>
      </c>
      <c r="AY108" s="14">
        <f t="shared" si="7"/>
        <v>906</v>
      </c>
      <c r="AZ108" s="14">
        <f t="shared" si="7"/>
        <v>11911</v>
      </c>
      <c r="BA108" s="14">
        <f t="shared" si="7"/>
        <v>194</v>
      </c>
      <c r="BB108" s="14">
        <f t="shared" si="7"/>
        <v>651</v>
      </c>
      <c r="BC108" s="14">
        <f t="shared" si="7"/>
        <v>8584</v>
      </c>
      <c r="BD108" s="15"/>
    </row>
    <row r="109" spans="1:56" s="33" customFormat="1" ht="16.899999999999999" customHeight="1" x14ac:dyDescent="0.2">
      <c r="A109" s="7">
        <v>1</v>
      </c>
      <c r="B109" s="30"/>
      <c r="C109" s="66"/>
      <c r="D109" s="69"/>
      <c r="E109" s="31" t="s">
        <v>19</v>
      </c>
      <c r="F109" s="31">
        <v>111134312.26000001</v>
      </c>
      <c r="G109" s="31">
        <v>449148914.53999996</v>
      </c>
      <c r="H109" s="31">
        <v>147882101.06</v>
      </c>
      <c r="I109" s="31">
        <v>262856305.36999997</v>
      </c>
      <c r="J109" s="31">
        <v>38410508.169999994</v>
      </c>
      <c r="K109" s="31">
        <v>3456526.03</v>
      </c>
      <c r="L109" s="31">
        <v>268024241.38999999</v>
      </c>
      <c r="M109" s="31">
        <v>17522166.600000001</v>
      </c>
      <c r="N109" s="31">
        <v>15861204.23</v>
      </c>
      <c r="O109" s="31">
        <v>98675205.920000002</v>
      </c>
      <c r="P109" s="31">
        <v>4615441.2</v>
      </c>
      <c r="Q109" s="31">
        <v>18162673.579999998</v>
      </c>
      <c r="R109" s="31">
        <v>5773040.8500000006</v>
      </c>
      <c r="S109" s="31">
        <v>10881946.799999999</v>
      </c>
      <c r="T109" s="31">
        <v>1507685.9899999998</v>
      </c>
      <c r="U109" s="31">
        <v>0</v>
      </c>
      <c r="V109" s="31">
        <v>10309128.819999998</v>
      </c>
      <c r="W109" s="31">
        <v>387361.17000000004</v>
      </c>
      <c r="X109" s="31">
        <v>287581.11</v>
      </c>
      <c r="Y109" s="31">
        <v>3385100.37</v>
      </c>
      <c r="Z109" s="31">
        <v>41349992.119999997</v>
      </c>
      <c r="AA109" s="31">
        <v>153808381.18000001</v>
      </c>
      <c r="AB109" s="31">
        <v>51223660.990000002</v>
      </c>
      <c r="AC109" s="31">
        <v>90743912.969999984</v>
      </c>
      <c r="AD109" s="31">
        <v>11840807.24</v>
      </c>
      <c r="AE109" s="31">
        <v>2058063.81</v>
      </c>
      <c r="AF109" s="31">
        <v>86366113.489999995</v>
      </c>
      <c r="AG109" s="31">
        <v>8691683.3599999994</v>
      </c>
      <c r="AH109" s="31">
        <v>2875811.09</v>
      </c>
      <c r="AI109" s="31">
        <v>33089299.049999997</v>
      </c>
      <c r="AJ109" s="31">
        <v>27709909.690000001</v>
      </c>
      <c r="AK109" s="31">
        <v>113204439.79000001</v>
      </c>
      <c r="AL109" s="31">
        <v>34756821.389999993</v>
      </c>
      <c r="AM109" s="31">
        <v>68446230.349999994</v>
      </c>
      <c r="AN109" s="31">
        <v>10001388.139999999</v>
      </c>
      <c r="AO109" s="31">
        <v>494559.94</v>
      </c>
      <c r="AP109" s="31">
        <v>62684014.230000004</v>
      </c>
      <c r="AQ109" s="31">
        <v>3498749.5700000003</v>
      </c>
      <c r="AR109" s="31">
        <v>3097027.33</v>
      </c>
      <c r="AS109" s="31">
        <v>23159947.039999995</v>
      </c>
      <c r="AT109" s="19">
        <f t="shared" si="7"/>
        <v>184809655.27000001</v>
      </c>
      <c r="AU109" s="20">
        <f t="shared" si="7"/>
        <v>734324409.08999991</v>
      </c>
      <c r="AV109" s="20">
        <f t="shared" si="7"/>
        <v>239635624.28999996</v>
      </c>
      <c r="AW109" s="20">
        <f t="shared" si="7"/>
        <v>432928395.48999983</v>
      </c>
      <c r="AX109" s="20">
        <f t="shared" si="7"/>
        <v>61760389.539999992</v>
      </c>
      <c r="AY109" s="20">
        <f t="shared" si="7"/>
        <v>6009149.7800000003</v>
      </c>
      <c r="AZ109" s="20">
        <f t="shared" si="7"/>
        <v>427383497.92999989</v>
      </c>
      <c r="BA109" s="20">
        <f t="shared" si="7"/>
        <v>30099960.700000003</v>
      </c>
      <c r="BB109" s="20">
        <f t="shared" si="7"/>
        <v>22121623.760000002</v>
      </c>
      <c r="BC109" s="20">
        <f t="shared" si="7"/>
        <v>158309552.38</v>
      </c>
      <c r="BD109" s="21">
        <f>BD9+BD11+BD13+BD15+BD17+BD19+BD21+BD23+BD25+BD27+BD29+BD31+BD33+BD35+BD37+BD39+BD41+BD43+BD45+BD47+BD49+BD51+BD53+BD55+BD57+BD59+BD61+BD63+BD65+BD67+BD69+BD71+BD73+BD75+BD77+BD79+BD81+BD83+BD85+BD87+BD89+BD91+BD93+BD95+BD97+BD99+BD101+BD103+BD105+BD107</f>
        <v>1510836264.4499998</v>
      </c>
    </row>
    <row r="110" spans="1:56" s="16" customFormat="1" ht="18" customHeight="1" x14ac:dyDescent="0.2">
      <c r="A110" s="7">
        <v>1</v>
      </c>
      <c r="B110" s="11" t="s">
        <v>89</v>
      </c>
      <c r="C110" s="65">
        <v>57</v>
      </c>
      <c r="D110" s="65" t="s">
        <v>90</v>
      </c>
      <c r="E110" s="12" t="s">
        <v>18</v>
      </c>
      <c r="F110" s="12">
        <v>0</v>
      </c>
      <c r="G110" s="12">
        <v>0</v>
      </c>
      <c r="H110" s="12">
        <v>29369</v>
      </c>
      <c r="I110" s="12">
        <v>1367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18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12768</v>
      </c>
      <c r="AC110" s="12">
        <v>878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131</v>
      </c>
      <c r="AM110" s="12">
        <v>5</v>
      </c>
      <c r="AN110" s="12">
        <v>0</v>
      </c>
      <c r="AO110" s="12">
        <v>0</v>
      </c>
      <c r="AP110" s="12">
        <v>0</v>
      </c>
      <c r="AQ110" s="12">
        <v>0</v>
      </c>
      <c r="AR110" s="12">
        <v>0</v>
      </c>
      <c r="AS110" s="12">
        <v>0</v>
      </c>
      <c r="AT110" s="13">
        <f t="shared" si="4"/>
        <v>0</v>
      </c>
      <c r="AU110" s="14">
        <f t="shared" si="4"/>
        <v>0</v>
      </c>
      <c r="AV110" s="14">
        <f t="shared" si="4"/>
        <v>42286</v>
      </c>
      <c r="AW110" s="14">
        <f t="shared" si="4"/>
        <v>2250</v>
      </c>
      <c r="AX110" s="14">
        <f t="shared" si="6"/>
        <v>0</v>
      </c>
      <c r="AY110" s="14">
        <f t="shared" si="6"/>
        <v>0</v>
      </c>
      <c r="AZ110" s="14">
        <f t="shared" si="6"/>
        <v>0</v>
      </c>
      <c r="BA110" s="14">
        <f t="shared" si="6"/>
        <v>0</v>
      </c>
      <c r="BB110" s="14">
        <f t="shared" si="6"/>
        <v>0</v>
      </c>
      <c r="BC110" s="14">
        <f t="shared" si="6"/>
        <v>0</v>
      </c>
      <c r="BD110" s="15"/>
    </row>
    <row r="111" spans="1:56" s="24" customFormat="1" ht="19.149999999999999" customHeight="1" x14ac:dyDescent="0.2">
      <c r="A111" s="7">
        <v>1</v>
      </c>
      <c r="B111" s="23"/>
      <c r="C111" s="66"/>
      <c r="D111" s="66"/>
      <c r="E111" s="18" t="s">
        <v>19</v>
      </c>
      <c r="F111" s="18">
        <v>0</v>
      </c>
      <c r="G111" s="18">
        <v>47870055.229999997</v>
      </c>
      <c r="H111" s="18">
        <v>28815928.620000001</v>
      </c>
      <c r="I111" s="18">
        <v>19054126.609999999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18618.93</v>
      </c>
      <c r="R111" s="18">
        <v>17903.97</v>
      </c>
      <c r="S111" s="18">
        <v>714.96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24628155.09</v>
      </c>
      <c r="AB111" s="18">
        <v>12828623.689999999</v>
      </c>
      <c r="AC111" s="18">
        <v>11799531.4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238327.32</v>
      </c>
      <c r="AL111" s="18">
        <v>146249.73000000001</v>
      </c>
      <c r="AM111" s="18">
        <v>92077.6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9">
        <f t="shared" si="4"/>
        <v>0</v>
      </c>
      <c r="AU111" s="20">
        <f t="shared" si="4"/>
        <v>72755156.569999993</v>
      </c>
      <c r="AV111" s="20">
        <f t="shared" si="4"/>
        <v>41808706.010000005</v>
      </c>
      <c r="AW111" s="20">
        <f t="shared" si="4"/>
        <v>30946450.57</v>
      </c>
      <c r="AX111" s="20">
        <f t="shared" si="6"/>
        <v>0</v>
      </c>
      <c r="AY111" s="20">
        <f t="shared" si="6"/>
        <v>0</v>
      </c>
      <c r="AZ111" s="20">
        <f t="shared" si="6"/>
        <v>0</v>
      </c>
      <c r="BA111" s="20">
        <f t="shared" si="6"/>
        <v>0</v>
      </c>
      <c r="BB111" s="20">
        <f t="shared" si="6"/>
        <v>0</v>
      </c>
      <c r="BC111" s="20">
        <f t="shared" si="6"/>
        <v>0</v>
      </c>
      <c r="BD111" s="21">
        <f t="shared" si="5"/>
        <v>72755156.569999993</v>
      </c>
    </row>
    <row r="112" spans="1:56" s="16" customFormat="1" ht="20.45" customHeight="1" x14ac:dyDescent="0.2">
      <c r="A112" s="7">
        <v>1</v>
      </c>
      <c r="B112" s="11" t="s">
        <v>91</v>
      </c>
      <c r="C112" s="65">
        <v>58</v>
      </c>
      <c r="D112" s="65" t="s">
        <v>92</v>
      </c>
      <c r="E112" s="12" t="s">
        <v>18</v>
      </c>
      <c r="F112" s="12">
        <v>0</v>
      </c>
      <c r="G112" s="12">
        <v>0</v>
      </c>
      <c r="H112" s="12">
        <v>19396</v>
      </c>
      <c r="I112" s="12">
        <v>12578</v>
      </c>
      <c r="J112" s="12">
        <v>4615</v>
      </c>
      <c r="K112" s="12">
        <v>0</v>
      </c>
      <c r="L112" s="12">
        <v>1991</v>
      </c>
      <c r="M112" s="12">
        <v>0</v>
      </c>
      <c r="N112" s="12">
        <v>0</v>
      </c>
      <c r="O112" s="12">
        <v>284</v>
      </c>
      <c r="P112" s="12">
        <v>0</v>
      </c>
      <c r="Q112" s="12">
        <v>0</v>
      </c>
      <c r="R112" s="12">
        <v>4</v>
      </c>
      <c r="S112" s="12">
        <v>2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9423</v>
      </c>
      <c r="AC112" s="12">
        <v>6111</v>
      </c>
      <c r="AD112" s="12">
        <v>2000</v>
      </c>
      <c r="AE112" s="12">
        <v>0</v>
      </c>
      <c r="AF112" s="12">
        <v>1052</v>
      </c>
      <c r="AG112" s="12">
        <v>0</v>
      </c>
      <c r="AH112" s="12">
        <v>0</v>
      </c>
      <c r="AI112" s="12">
        <v>167</v>
      </c>
      <c r="AJ112" s="12">
        <v>0</v>
      </c>
      <c r="AK112" s="12">
        <v>0</v>
      </c>
      <c r="AL112" s="12">
        <v>66</v>
      </c>
      <c r="AM112" s="12">
        <v>59</v>
      </c>
      <c r="AN112" s="12">
        <v>7</v>
      </c>
      <c r="AO112" s="12">
        <v>0</v>
      </c>
      <c r="AP112" s="12">
        <v>6</v>
      </c>
      <c r="AQ112" s="12">
        <v>0</v>
      </c>
      <c r="AR112" s="12">
        <v>0</v>
      </c>
      <c r="AS112" s="12">
        <v>0</v>
      </c>
      <c r="AT112" s="13">
        <f t="shared" si="4"/>
        <v>0</v>
      </c>
      <c r="AU112" s="14">
        <f t="shared" si="4"/>
        <v>0</v>
      </c>
      <c r="AV112" s="14">
        <f t="shared" si="4"/>
        <v>28889</v>
      </c>
      <c r="AW112" s="14">
        <f t="shared" si="4"/>
        <v>18750</v>
      </c>
      <c r="AX112" s="14">
        <f t="shared" si="6"/>
        <v>6622</v>
      </c>
      <c r="AY112" s="14">
        <f t="shared" si="6"/>
        <v>0</v>
      </c>
      <c r="AZ112" s="14">
        <f t="shared" si="6"/>
        <v>3049</v>
      </c>
      <c r="BA112" s="14">
        <f t="shared" si="6"/>
        <v>0</v>
      </c>
      <c r="BB112" s="14">
        <f t="shared" si="6"/>
        <v>0</v>
      </c>
      <c r="BC112" s="14">
        <f t="shared" si="6"/>
        <v>451</v>
      </c>
      <c r="BD112" s="15"/>
    </row>
    <row r="113" spans="1:56" s="24" customFormat="1" ht="17.25" customHeight="1" x14ac:dyDescent="0.2">
      <c r="A113" s="7">
        <v>1</v>
      </c>
      <c r="B113" s="23"/>
      <c r="C113" s="66"/>
      <c r="D113" s="66"/>
      <c r="E113" s="18" t="s">
        <v>19</v>
      </c>
      <c r="F113" s="18">
        <v>0</v>
      </c>
      <c r="G113" s="18">
        <v>40765765.93</v>
      </c>
      <c r="H113" s="18">
        <v>16672867.789999999</v>
      </c>
      <c r="I113" s="18">
        <v>19601307.32</v>
      </c>
      <c r="J113" s="18">
        <v>4491590.83</v>
      </c>
      <c r="K113" s="18">
        <v>0</v>
      </c>
      <c r="L113" s="18">
        <v>79847303.769999996</v>
      </c>
      <c r="M113" s="18">
        <v>0</v>
      </c>
      <c r="N113" s="18">
        <v>0</v>
      </c>
      <c r="O113" s="18">
        <v>6308340.8600000003</v>
      </c>
      <c r="P113" s="18">
        <v>0</v>
      </c>
      <c r="Q113" s="18">
        <v>6528.12</v>
      </c>
      <c r="R113" s="18">
        <v>3055.25</v>
      </c>
      <c r="S113" s="18">
        <v>3472.87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19766306.539999999</v>
      </c>
      <c r="AB113" s="18">
        <v>8090421.8499999996</v>
      </c>
      <c r="AC113" s="18">
        <v>9729743.4700000007</v>
      </c>
      <c r="AD113" s="18">
        <v>1946141.22</v>
      </c>
      <c r="AE113" s="18">
        <v>0</v>
      </c>
      <c r="AF113" s="18">
        <v>45447679.189999998</v>
      </c>
      <c r="AG113" s="18">
        <v>0</v>
      </c>
      <c r="AH113" s="18">
        <v>0</v>
      </c>
      <c r="AI113" s="18">
        <v>3704898.6</v>
      </c>
      <c r="AJ113" s="18">
        <v>0</v>
      </c>
      <c r="AK113" s="18">
        <v>164357.43</v>
      </c>
      <c r="AL113" s="18">
        <v>56740.28</v>
      </c>
      <c r="AM113" s="18">
        <v>101172.98</v>
      </c>
      <c r="AN113" s="18">
        <v>6444.18</v>
      </c>
      <c r="AO113" s="18">
        <v>0</v>
      </c>
      <c r="AP113" s="18">
        <v>251092.15</v>
      </c>
      <c r="AQ113" s="18">
        <v>0</v>
      </c>
      <c r="AR113" s="18">
        <v>0</v>
      </c>
      <c r="AS113" s="18">
        <v>0</v>
      </c>
      <c r="AT113" s="19">
        <f t="shared" ref="AT113:AZ154" si="8">AJ113+Z113+P113+F113</f>
        <v>0</v>
      </c>
      <c r="AU113" s="20">
        <f t="shared" si="8"/>
        <v>60702958.019999996</v>
      </c>
      <c r="AV113" s="20">
        <f t="shared" si="8"/>
        <v>24823085.169999998</v>
      </c>
      <c r="AW113" s="20">
        <f t="shared" si="8"/>
        <v>29435696.640000001</v>
      </c>
      <c r="AX113" s="20">
        <f t="shared" si="6"/>
        <v>6444176.2300000004</v>
      </c>
      <c r="AY113" s="20">
        <f t="shared" si="6"/>
        <v>0</v>
      </c>
      <c r="AZ113" s="20">
        <f t="shared" si="6"/>
        <v>125546075.10999998</v>
      </c>
      <c r="BA113" s="20">
        <f t="shared" si="6"/>
        <v>0</v>
      </c>
      <c r="BB113" s="20">
        <f t="shared" si="6"/>
        <v>0</v>
      </c>
      <c r="BC113" s="20">
        <f t="shared" si="6"/>
        <v>10013239.460000001</v>
      </c>
      <c r="BD113" s="21">
        <f t="shared" si="5"/>
        <v>196262272.58999997</v>
      </c>
    </row>
    <row r="114" spans="1:56" s="16" customFormat="1" ht="20.45" customHeight="1" x14ac:dyDescent="0.2">
      <c r="A114" s="7">
        <v>1</v>
      </c>
      <c r="B114" s="11"/>
      <c r="C114" s="65">
        <v>59</v>
      </c>
      <c r="D114" s="65" t="s">
        <v>93</v>
      </c>
      <c r="E114" s="12" t="s">
        <v>18</v>
      </c>
      <c r="F114" s="12">
        <v>0</v>
      </c>
      <c r="G114" s="12">
        <v>0</v>
      </c>
      <c r="H114" s="12">
        <v>6762</v>
      </c>
      <c r="I114" s="12">
        <v>6830</v>
      </c>
      <c r="J114" s="12">
        <v>1866</v>
      </c>
      <c r="K114" s="12">
        <v>690</v>
      </c>
      <c r="L114" s="12">
        <v>291</v>
      </c>
      <c r="M114" s="12">
        <v>0</v>
      </c>
      <c r="N114" s="12">
        <v>0</v>
      </c>
      <c r="O114" s="12">
        <v>282</v>
      </c>
      <c r="P114" s="12">
        <v>0</v>
      </c>
      <c r="Q114" s="12">
        <v>0</v>
      </c>
      <c r="R114" s="12">
        <v>5</v>
      </c>
      <c r="S114" s="12">
        <v>5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5024</v>
      </c>
      <c r="AC114" s="12">
        <v>5075</v>
      </c>
      <c r="AD114" s="12">
        <v>1253</v>
      </c>
      <c r="AE114" s="12">
        <v>311</v>
      </c>
      <c r="AF114" s="12">
        <v>182</v>
      </c>
      <c r="AG114" s="12">
        <v>0</v>
      </c>
      <c r="AH114" s="12">
        <v>0</v>
      </c>
      <c r="AI114" s="12">
        <v>191</v>
      </c>
      <c r="AJ114" s="12">
        <v>0</v>
      </c>
      <c r="AK114" s="12">
        <v>0</v>
      </c>
      <c r="AL114" s="12">
        <v>33</v>
      </c>
      <c r="AM114" s="12">
        <v>33</v>
      </c>
      <c r="AN114" s="12">
        <v>6</v>
      </c>
      <c r="AO114" s="12">
        <v>0</v>
      </c>
      <c r="AP114" s="12">
        <v>1</v>
      </c>
      <c r="AQ114" s="12">
        <v>0</v>
      </c>
      <c r="AR114" s="12">
        <v>0</v>
      </c>
      <c r="AS114" s="12">
        <v>0</v>
      </c>
      <c r="AT114" s="13">
        <f t="shared" si="8"/>
        <v>0</v>
      </c>
      <c r="AU114" s="14">
        <f t="shared" si="8"/>
        <v>0</v>
      </c>
      <c r="AV114" s="14">
        <f t="shared" si="8"/>
        <v>11824</v>
      </c>
      <c r="AW114" s="14">
        <f t="shared" si="8"/>
        <v>11943</v>
      </c>
      <c r="AX114" s="14">
        <f t="shared" si="6"/>
        <v>3125</v>
      </c>
      <c r="AY114" s="14">
        <f t="shared" si="6"/>
        <v>1001</v>
      </c>
      <c r="AZ114" s="14">
        <f t="shared" si="6"/>
        <v>474</v>
      </c>
      <c r="BA114" s="14">
        <f t="shared" si="6"/>
        <v>0</v>
      </c>
      <c r="BB114" s="14">
        <f t="shared" si="6"/>
        <v>0</v>
      </c>
      <c r="BC114" s="14">
        <f t="shared" si="6"/>
        <v>473</v>
      </c>
      <c r="BD114" s="15"/>
    </row>
    <row r="115" spans="1:56" s="24" customFormat="1" ht="18" customHeight="1" x14ac:dyDescent="0.2">
      <c r="A115" s="7">
        <v>1</v>
      </c>
      <c r="B115" s="23"/>
      <c r="C115" s="66"/>
      <c r="D115" s="66"/>
      <c r="E115" s="18" t="s">
        <v>19</v>
      </c>
      <c r="F115" s="18">
        <v>0</v>
      </c>
      <c r="G115" s="18">
        <v>15232059.18</v>
      </c>
      <c r="H115" s="18">
        <v>5201835.0599999996</v>
      </c>
      <c r="I115" s="18">
        <v>8214560.5499999998</v>
      </c>
      <c r="J115" s="18">
        <v>1815663.56</v>
      </c>
      <c r="K115" s="18">
        <v>4713747.95</v>
      </c>
      <c r="L115" s="18">
        <v>9277812.3599999994</v>
      </c>
      <c r="M115" s="18">
        <v>0</v>
      </c>
      <c r="N115" s="18">
        <v>0</v>
      </c>
      <c r="O115" s="18">
        <v>5877058.7800000003</v>
      </c>
      <c r="P115" s="18">
        <v>0</v>
      </c>
      <c r="Q115" s="18">
        <v>9580.0300000000007</v>
      </c>
      <c r="R115" s="18">
        <v>3714.39</v>
      </c>
      <c r="S115" s="18">
        <v>5865.64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11188022.279999999</v>
      </c>
      <c r="AB115" s="18">
        <v>3864992.15</v>
      </c>
      <c r="AC115" s="18">
        <v>6103463.8200000003</v>
      </c>
      <c r="AD115" s="18">
        <v>1219566.31</v>
      </c>
      <c r="AE115" s="18">
        <v>2128789.5299999998</v>
      </c>
      <c r="AF115" s="18">
        <v>6128316.46</v>
      </c>
      <c r="AG115" s="18">
        <v>0</v>
      </c>
      <c r="AH115" s="18">
        <v>0</v>
      </c>
      <c r="AI115" s="18">
        <v>3983778.1</v>
      </c>
      <c r="AJ115" s="18">
        <v>0</v>
      </c>
      <c r="AK115" s="18">
        <v>70530.100000000006</v>
      </c>
      <c r="AL115" s="18">
        <v>24987.72</v>
      </c>
      <c r="AM115" s="18">
        <v>39459.75</v>
      </c>
      <c r="AN115" s="18">
        <v>6082.63</v>
      </c>
      <c r="AO115" s="18">
        <v>0</v>
      </c>
      <c r="AP115" s="18">
        <v>30436.57</v>
      </c>
      <c r="AQ115" s="18">
        <v>0</v>
      </c>
      <c r="AR115" s="18">
        <v>0</v>
      </c>
      <c r="AS115" s="18">
        <v>0</v>
      </c>
      <c r="AT115" s="19">
        <f t="shared" si="8"/>
        <v>0</v>
      </c>
      <c r="AU115" s="20">
        <f t="shared" si="8"/>
        <v>26500191.589999996</v>
      </c>
      <c r="AV115" s="20">
        <f t="shared" si="8"/>
        <v>9095529.3200000003</v>
      </c>
      <c r="AW115" s="20">
        <f t="shared" si="8"/>
        <v>14363349.76</v>
      </c>
      <c r="AX115" s="20">
        <f t="shared" si="6"/>
        <v>3041312.5</v>
      </c>
      <c r="AY115" s="20">
        <f t="shared" si="6"/>
        <v>6842537.4800000004</v>
      </c>
      <c r="AZ115" s="20">
        <f t="shared" si="6"/>
        <v>15436565.390000001</v>
      </c>
      <c r="BA115" s="20">
        <f t="shared" si="6"/>
        <v>0</v>
      </c>
      <c r="BB115" s="20">
        <f t="shared" si="6"/>
        <v>0</v>
      </c>
      <c r="BC115" s="20">
        <f t="shared" si="6"/>
        <v>9860836.8800000008</v>
      </c>
      <c r="BD115" s="21">
        <f t="shared" si="5"/>
        <v>58640131.340000004</v>
      </c>
    </row>
    <row r="116" spans="1:56" s="16" customFormat="1" ht="18" customHeight="1" x14ac:dyDescent="0.2">
      <c r="A116" s="7">
        <v>1</v>
      </c>
      <c r="B116" s="11" t="s">
        <v>94</v>
      </c>
      <c r="C116" s="65">
        <v>60</v>
      </c>
      <c r="D116" s="65" t="s">
        <v>95</v>
      </c>
      <c r="E116" s="12" t="s">
        <v>18</v>
      </c>
      <c r="F116" s="12">
        <v>0</v>
      </c>
      <c r="G116" s="12">
        <v>0</v>
      </c>
      <c r="H116" s="12">
        <v>6091</v>
      </c>
      <c r="I116" s="12">
        <v>3638</v>
      </c>
      <c r="J116" s="12">
        <v>1599</v>
      </c>
      <c r="K116" s="12">
        <v>0</v>
      </c>
      <c r="L116" s="12">
        <v>741</v>
      </c>
      <c r="M116" s="12">
        <v>0</v>
      </c>
      <c r="N116" s="12">
        <v>0</v>
      </c>
      <c r="O116" s="12">
        <v>238</v>
      </c>
      <c r="P116" s="12">
        <v>0</v>
      </c>
      <c r="Q116" s="12">
        <v>0</v>
      </c>
      <c r="R116" s="12">
        <v>2</v>
      </c>
      <c r="S116" s="12">
        <v>1</v>
      </c>
      <c r="T116" s="12">
        <v>3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4344</v>
      </c>
      <c r="AC116" s="12">
        <v>2594</v>
      </c>
      <c r="AD116" s="12">
        <v>1255</v>
      </c>
      <c r="AE116" s="12">
        <v>0</v>
      </c>
      <c r="AF116" s="12">
        <v>484</v>
      </c>
      <c r="AG116" s="12">
        <v>0</v>
      </c>
      <c r="AH116" s="12">
        <v>0</v>
      </c>
      <c r="AI116" s="12">
        <v>171</v>
      </c>
      <c r="AJ116" s="12">
        <v>0</v>
      </c>
      <c r="AK116" s="12">
        <v>0</v>
      </c>
      <c r="AL116" s="12">
        <v>29</v>
      </c>
      <c r="AM116" s="12">
        <v>17</v>
      </c>
      <c r="AN116" s="12">
        <v>9</v>
      </c>
      <c r="AO116" s="12">
        <v>0</v>
      </c>
      <c r="AP116" s="12">
        <v>4</v>
      </c>
      <c r="AQ116" s="12">
        <v>0</v>
      </c>
      <c r="AR116" s="12">
        <v>0</v>
      </c>
      <c r="AS116" s="12">
        <v>0</v>
      </c>
      <c r="AT116" s="13">
        <f t="shared" si="8"/>
        <v>0</v>
      </c>
      <c r="AU116" s="14">
        <f t="shared" si="8"/>
        <v>0</v>
      </c>
      <c r="AV116" s="14">
        <f t="shared" si="8"/>
        <v>10466</v>
      </c>
      <c r="AW116" s="14">
        <f t="shared" si="8"/>
        <v>6250</v>
      </c>
      <c r="AX116" s="14">
        <f t="shared" si="6"/>
        <v>2866</v>
      </c>
      <c r="AY116" s="14">
        <f t="shared" si="6"/>
        <v>0</v>
      </c>
      <c r="AZ116" s="14">
        <f t="shared" si="6"/>
        <v>1229</v>
      </c>
      <c r="BA116" s="14">
        <f t="shared" si="6"/>
        <v>0</v>
      </c>
      <c r="BB116" s="14">
        <f t="shared" si="6"/>
        <v>0</v>
      </c>
      <c r="BC116" s="14">
        <f t="shared" si="6"/>
        <v>409</v>
      </c>
      <c r="BD116" s="15"/>
    </row>
    <row r="117" spans="1:56" s="24" customFormat="1" ht="16.5" customHeight="1" x14ac:dyDescent="0.2">
      <c r="A117" s="7">
        <v>1</v>
      </c>
      <c r="B117" s="23"/>
      <c r="C117" s="66"/>
      <c r="D117" s="66"/>
      <c r="E117" s="18" t="s">
        <v>19</v>
      </c>
      <c r="F117" s="18">
        <v>0</v>
      </c>
      <c r="G117" s="18">
        <v>15015199.619999999</v>
      </c>
      <c r="H117" s="18">
        <v>6023665.0800000001</v>
      </c>
      <c r="I117" s="18">
        <v>7435676.9199999999</v>
      </c>
      <c r="J117" s="18">
        <v>1555857.62</v>
      </c>
      <c r="K117" s="18">
        <v>0</v>
      </c>
      <c r="L117" s="18">
        <v>27356848.109999999</v>
      </c>
      <c r="M117" s="18">
        <v>0</v>
      </c>
      <c r="N117" s="18">
        <v>0</v>
      </c>
      <c r="O117" s="18">
        <v>6413028.0499999998</v>
      </c>
      <c r="P117" s="18">
        <v>0</v>
      </c>
      <c r="Q117" s="18">
        <v>7182.65</v>
      </c>
      <c r="R117" s="18">
        <v>1998.23</v>
      </c>
      <c r="S117" s="18">
        <v>2396.15</v>
      </c>
      <c r="T117" s="18">
        <v>2788.28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10843004.279999999</v>
      </c>
      <c r="AB117" s="18">
        <v>4295862</v>
      </c>
      <c r="AC117" s="18">
        <v>5325877.7</v>
      </c>
      <c r="AD117" s="18">
        <v>1221264.58</v>
      </c>
      <c r="AE117" s="18">
        <v>0</v>
      </c>
      <c r="AF117" s="18">
        <v>20541633.32</v>
      </c>
      <c r="AG117" s="18">
        <v>0</v>
      </c>
      <c r="AH117" s="18">
        <v>0</v>
      </c>
      <c r="AI117" s="18">
        <v>5618919.5099999998</v>
      </c>
      <c r="AJ117" s="18">
        <v>0</v>
      </c>
      <c r="AK117" s="18">
        <v>71350.880000000005</v>
      </c>
      <c r="AL117" s="18">
        <v>28641.3</v>
      </c>
      <c r="AM117" s="18">
        <v>34344.76</v>
      </c>
      <c r="AN117" s="18">
        <v>8364.83</v>
      </c>
      <c r="AO117" s="18">
        <v>0</v>
      </c>
      <c r="AP117" s="18">
        <v>95988.94</v>
      </c>
      <c r="AQ117" s="18">
        <v>0</v>
      </c>
      <c r="AR117" s="18">
        <v>0</v>
      </c>
      <c r="AS117" s="18">
        <v>0</v>
      </c>
      <c r="AT117" s="19">
        <f t="shared" si="8"/>
        <v>0</v>
      </c>
      <c r="AU117" s="20">
        <f t="shared" si="8"/>
        <v>25936737.43</v>
      </c>
      <c r="AV117" s="20">
        <f t="shared" si="8"/>
        <v>10350166.609999999</v>
      </c>
      <c r="AW117" s="20">
        <f t="shared" si="8"/>
        <v>12798295.530000001</v>
      </c>
      <c r="AX117" s="20">
        <f t="shared" si="6"/>
        <v>2788275.3100000005</v>
      </c>
      <c r="AY117" s="20">
        <f t="shared" si="6"/>
        <v>0</v>
      </c>
      <c r="AZ117" s="20">
        <f t="shared" si="6"/>
        <v>47994470.370000005</v>
      </c>
      <c r="BA117" s="20">
        <f t="shared" si="6"/>
        <v>0</v>
      </c>
      <c r="BB117" s="20">
        <f t="shared" si="6"/>
        <v>0</v>
      </c>
      <c r="BC117" s="20">
        <f t="shared" si="6"/>
        <v>12031947.559999999</v>
      </c>
      <c r="BD117" s="21">
        <f t="shared" si="5"/>
        <v>85963155.360000014</v>
      </c>
    </row>
    <row r="118" spans="1:56" s="16" customFormat="1" ht="20.45" customHeight="1" x14ac:dyDescent="0.2">
      <c r="A118" s="7">
        <v>1</v>
      </c>
      <c r="B118" s="11" t="s">
        <v>96</v>
      </c>
      <c r="C118" s="65">
        <v>61</v>
      </c>
      <c r="D118" s="65" t="s">
        <v>97</v>
      </c>
      <c r="E118" s="12" t="s">
        <v>18</v>
      </c>
      <c r="F118" s="12">
        <v>0</v>
      </c>
      <c r="G118" s="12">
        <v>0</v>
      </c>
      <c r="H118" s="12">
        <v>11651</v>
      </c>
      <c r="I118" s="12">
        <v>12096</v>
      </c>
      <c r="J118" s="12">
        <v>4978</v>
      </c>
      <c r="K118" s="12">
        <v>0</v>
      </c>
      <c r="L118" s="12">
        <v>2157</v>
      </c>
      <c r="M118" s="12">
        <v>23</v>
      </c>
      <c r="N118" s="12">
        <v>0</v>
      </c>
      <c r="O118" s="12">
        <v>253</v>
      </c>
      <c r="P118" s="12">
        <v>0</v>
      </c>
      <c r="Q118" s="12">
        <v>0</v>
      </c>
      <c r="R118" s="12">
        <v>7</v>
      </c>
      <c r="S118" s="12">
        <v>9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12472</v>
      </c>
      <c r="AC118" s="12">
        <v>12792</v>
      </c>
      <c r="AD118" s="12">
        <v>4145</v>
      </c>
      <c r="AE118" s="12">
        <v>0</v>
      </c>
      <c r="AF118" s="12">
        <v>1489</v>
      </c>
      <c r="AG118" s="12">
        <v>17</v>
      </c>
      <c r="AH118" s="12">
        <v>0</v>
      </c>
      <c r="AI118" s="12">
        <v>282</v>
      </c>
      <c r="AJ118" s="12">
        <v>0</v>
      </c>
      <c r="AK118" s="12">
        <v>0</v>
      </c>
      <c r="AL118" s="12">
        <v>90</v>
      </c>
      <c r="AM118" s="12">
        <v>104</v>
      </c>
      <c r="AN118" s="12">
        <v>28</v>
      </c>
      <c r="AO118" s="12">
        <v>0</v>
      </c>
      <c r="AP118" s="12">
        <v>4</v>
      </c>
      <c r="AQ118" s="12">
        <v>0</v>
      </c>
      <c r="AR118" s="12">
        <v>0</v>
      </c>
      <c r="AS118" s="12">
        <v>1</v>
      </c>
      <c r="AT118" s="13">
        <f t="shared" si="8"/>
        <v>0</v>
      </c>
      <c r="AU118" s="14">
        <f t="shared" si="8"/>
        <v>0</v>
      </c>
      <c r="AV118" s="14">
        <f t="shared" si="8"/>
        <v>24220</v>
      </c>
      <c r="AW118" s="14">
        <f t="shared" si="8"/>
        <v>25001</v>
      </c>
      <c r="AX118" s="14">
        <f t="shared" si="6"/>
        <v>9151</v>
      </c>
      <c r="AY118" s="14">
        <f t="shared" si="6"/>
        <v>0</v>
      </c>
      <c r="AZ118" s="14">
        <f t="shared" si="6"/>
        <v>3650</v>
      </c>
      <c r="BA118" s="14">
        <f t="shared" si="6"/>
        <v>40</v>
      </c>
      <c r="BB118" s="14">
        <f t="shared" si="6"/>
        <v>0</v>
      </c>
      <c r="BC118" s="14">
        <f t="shared" si="6"/>
        <v>536</v>
      </c>
      <c r="BD118" s="15"/>
    </row>
    <row r="119" spans="1:56" s="24" customFormat="1" ht="17.45" customHeight="1" x14ac:dyDescent="0.2">
      <c r="A119" s="7">
        <v>1</v>
      </c>
      <c r="B119" s="23"/>
      <c r="C119" s="66"/>
      <c r="D119" s="66"/>
      <c r="E119" s="18" t="s">
        <v>19</v>
      </c>
      <c r="F119" s="18">
        <v>0</v>
      </c>
      <c r="G119" s="18">
        <v>29236882.670000002</v>
      </c>
      <c r="H119" s="18">
        <v>10207337.199999999</v>
      </c>
      <c r="I119" s="18">
        <v>14185245.609999999</v>
      </c>
      <c r="J119" s="18">
        <v>4844299.87</v>
      </c>
      <c r="K119" s="18">
        <v>0</v>
      </c>
      <c r="L119" s="18">
        <v>125632541.78</v>
      </c>
      <c r="M119" s="18">
        <v>4475175.0599999996</v>
      </c>
      <c r="N119" s="18">
        <v>0</v>
      </c>
      <c r="O119" s="18">
        <v>5301410.46</v>
      </c>
      <c r="P119" s="18">
        <v>0</v>
      </c>
      <c r="Q119" s="18">
        <v>16668.18</v>
      </c>
      <c r="R119" s="18">
        <v>6527.05</v>
      </c>
      <c r="S119" s="18">
        <v>10141.14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29563225.329999998</v>
      </c>
      <c r="AB119" s="18">
        <v>10905767.470000001</v>
      </c>
      <c r="AC119" s="18">
        <v>14623509.619999999</v>
      </c>
      <c r="AD119" s="18">
        <v>4033948.24</v>
      </c>
      <c r="AE119" s="18">
        <v>0</v>
      </c>
      <c r="AF119" s="18">
        <v>86731094.829999998</v>
      </c>
      <c r="AG119" s="18">
        <v>3187795.93</v>
      </c>
      <c r="AH119" s="18">
        <v>0</v>
      </c>
      <c r="AI119" s="18">
        <v>5675368.8700000001</v>
      </c>
      <c r="AJ119" s="18">
        <v>0</v>
      </c>
      <c r="AK119" s="18">
        <v>224581.02</v>
      </c>
      <c r="AL119" s="18">
        <v>79935.649999999994</v>
      </c>
      <c r="AM119" s="18">
        <v>117930.49</v>
      </c>
      <c r="AN119" s="18">
        <v>26714.89</v>
      </c>
      <c r="AO119" s="18">
        <v>0</v>
      </c>
      <c r="AP119" s="18">
        <v>212576.21</v>
      </c>
      <c r="AQ119" s="18">
        <v>0</v>
      </c>
      <c r="AR119" s="18">
        <v>0</v>
      </c>
      <c r="AS119" s="18">
        <v>21997.56</v>
      </c>
      <c r="AT119" s="19">
        <f t="shared" si="8"/>
        <v>0</v>
      </c>
      <c r="AU119" s="20">
        <f t="shared" si="8"/>
        <v>59041357.200000003</v>
      </c>
      <c r="AV119" s="20">
        <f t="shared" si="8"/>
        <v>21199567.370000001</v>
      </c>
      <c r="AW119" s="20">
        <f t="shared" si="8"/>
        <v>28936826.859999999</v>
      </c>
      <c r="AX119" s="20">
        <f t="shared" si="6"/>
        <v>8904963</v>
      </c>
      <c r="AY119" s="20">
        <f t="shared" si="6"/>
        <v>0</v>
      </c>
      <c r="AZ119" s="20">
        <f t="shared" si="6"/>
        <v>212576212.81999999</v>
      </c>
      <c r="BA119" s="20">
        <f t="shared" si="6"/>
        <v>7662970.9900000002</v>
      </c>
      <c r="BB119" s="20">
        <f t="shared" si="6"/>
        <v>0</v>
      </c>
      <c r="BC119" s="20">
        <f t="shared" si="6"/>
        <v>10998776.890000001</v>
      </c>
      <c r="BD119" s="21">
        <f t="shared" si="5"/>
        <v>282616346.90999997</v>
      </c>
    </row>
    <row r="120" spans="1:56" s="16" customFormat="1" ht="19.149999999999999" customHeight="1" x14ac:dyDescent="0.2">
      <c r="A120" s="7">
        <v>1</v>
      </c>
      <c r="B120" s="11" t="s">
        <v>98</v>
      </c>
      <c r="C120" s="65">
        <v>62</v>
      </c>
      <c r="D120" s="65" t="s">
        <v>99</v>
      </c>
      <c r="E120" s="12" t="s">
        <v>18</v>
      </c>
      <c r="F120" s="12">
        <v>0</v>
      </c>
      <c r="G120" s="12">
        <v>0</v>
      </c>
      <c r="H120" s="12">
        <v>3637</v>
      </c>
      <c r="I120" s="12">
        <v>2766</v>
      </c>
      <c r="J120" s="12">
        <v>733</v>
      </c>
      <c r="K120" s="12">
        <v>0</v>
      </c>
      <c r="L120" s="12">
        <v>0</v>
      </c>
      <c r="M120" s="12">
        <v>0</v>
      </c>
      <c r="N120" s="12">
        <v>0</v>
      </c>
      <c r="O120" s="12">
        <v>107</v>
      </c>
      <c r="P120" s="12">
        <v>0</v>
      </c>
      <c r="Q120" s="12">
        <v>0</v>
      </c>
      <c r="R120" s="12">
        <v>1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4572</v>
      </c>
      <c r="AC120" s="12">
        <v>3477</v>
      </c>
      <c r="AD120" s="12">
        <v>831</v>
      </c>
      <c r="AE120" s="12">
        <v>0</v>
      </c>
      <c r="AF120" s="12">
        <v>0</v>
      </c>
      <c r="AG120" s="12">
        <v>0</v>
      </c>
      <c r="AH120" s="12">
        <v>0</v>
      </c>
      <c r="AI120" s="12">
        <v>118</v>
      </c>
      <c r="AJ120" s="12">
        <v>0</v>
      </c>
      <c r="AK120" s="12">
        <v>0</v>
      </c>
      <c r="AL120" s="12">
        <v>9</v>
      </c>
      <c r="AM120" s="12">
        <v>7</v>
      </c>
      <c r="AN120" s="12">
        <v>2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3">
        <f t="shared" si="8"/>
        <v>0</v>
      </c>
      <c r="AU120" s="14">
        <f t="shared" si="8"/>
        <v>0</v>
      </c>
      <c r="AV120" s="14">
        <f t="shared" si="8"/>
        <v>8219</v>
      </c>
      <c r="AW120" s="14">
        <f t="shared" si="8"/>
        <v>6250</v>
      </c>
      <c r="AX120" s="14">
        <f t="shared" si="6"/>
        <v>1566</v>
      </c>
      <c r="AY120" s="14">
        <f t="shared" si="6"/>
        <v>0</v>
      </c>
      <c r="AZ120" s="14">
        <f t="shared" si="6"/>
        <v>0</v>
      </c>
      <c r="BA120" s="14">
        <f t="shared" ref="BA120:BC183" si="9">AQ120+AG120+W120+M120</f>
        <v>0</v>
      </c>
      <c r="BB120" s="14">
        <f t="shared" si="9"/>
        <v>0</v>
      </c>
      <c r="BC120" s="14">
        <f t="shared" si="9"/>
        <v>225</v>
      </c>
      <c r="BD120" s="15"/>
    </row>
    <row r="121" spans="1:56" s="24" customFormat="1" ht="18.75" customHeight="1" x14ac:dyDescent="0.2">
      <c r="A121" s="7">
        <v>1</v>
      </c>
      <c r="B121" s="23"/>
      <c r="C121" s="66"/>
      <c r="D121" s="66"/>
      <c r="E121" s="18" t="s">
        <v>19</v>
      </c>
      <c r="F121" s="18">
        <v>0</v>
      </c>
      <c r="G121" s="18">
        <v>8526644.5999999996</v>
      </c>
      <c r="H121" s="18">
        <v>3051746.65</v>
      </c>
      <c r="I121" s="18">
        <v>4762092.16</v>
      </c>
      <c r="J121" s="18">
        <v>712805.79</v>
      </c>
      <c r="K121" s="18">
        <v>0</v>
      </c>
      <c r="L121" s="18">
        <v>0</v>
      </c>
      <c r="M121" s="18">
        <v>0</v>
      </c>
      <c r="N121" s="18">
        <v>0</v>
      </c>
      <c r="O121" s="18">
        <v>2265523.5099999998</v>
      </c>
      <c r="P121" s="18">
        <v>0</v>
      </c>
      <c r="Q121" s="18">
        <v>908.69</v>
      </c>
      <c r="R121" s="18">
        <v>354.9</v>
      </c>
      <c r="S121" s="18">
        <v>553.79999999999995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10630807.59</v>
      </c>
      <c r="AB121" s="18">
        <v>3836065.77</v>
      </c>
      <c r="AC121" s="18">
        <v>5985981.4100000001</v>
      </c>
      <c r="AD121" s="18">
        <v>808760.42</v>
      </c>
      <c r="AE121" s="18">
        <v>0</v>
      </c>
      <c r="AF121" s="18">
        <v>0</v>
      </c>
      <c r="AG121" s="18">
        <v>0</v>
      </c>
      <c r="AH121" s="18">
        <v>0</v>
      </c>
      <c r="AI121" s="18">
        <v>2534314.44</v>
      </c>
      <c r="AJ121" s="18">
        <v>0</v>
      </c>
      <c r="AK121" s="18">
        <v>20605.61</v>
      </c>
      <c r="AL121" s="18">
        <v>7452.81</v>
      </c>
      <c r="AM121" s="18">
        <v>11629.72</v>
      </c>
      <c r="AN121" s="18">
        <v>1523.09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9">
        <f t="shared" si="8"/>
        <v>0</v>
      </c>
      <c r="AU121" s="20">
        <f t="shared" si="8"/>
        <v>19178966.489999998</v>
      </c>
      <c r="AV121" s="20">
        <f t="shared" si="8"/>
        <v>6895620.1299999999</v>
      </c>
      <c r="AW121" s="20">
        <f t="shared" si="8"/>
        <v>10760257.09</v>
      </c>
      <c r="AX121" s="20">
        <f t="shared" si="8"/>
        <v>1523089.3</v>
      </c>
      <c r="AY121" s="20">
        <f t="shared" si="8"/>
        <v>0</v>
      </c>
      <c r="AZ121" s="20">
        <f t="shared" si="8"/>
        <v>0</v>
      </c>
      <c r="BA121" s="20">
        <f t="shared" si="9"/>
        <v>0</v>
      </c>
      <c r="BB121" s="20">
        <f t="shared" si="9"/>
        <v>0</v>
      </c>
      <c r="BC121" s="20">
        <f t="shared" si="9"/>
        <v>4799837.9499999993</v>
      </c>
      <c r="BD121" s="21">
        <f t="shared" si="5"/>
        <v>23978804.439999998</v>
      </c>
    </row>
    <row r="122" spans="1:56" s="16" customFormat="1" ht="18" customHeight="1" x14ac:dyDescent="0.2">
      <c r="A122" s="7">
        <v>1</v>
      </c>
      <c r="B122" s="11" t="s">
        <v>100</v>
      </c>
      <c r="C122" s="65">
        <v>63</v>
      </c>
      <c r="D122" s="65" t="s">
        <v>101</v>
      </c>
      <c r="E122" s="12" t="s">
        <v>18</v>
      </c>
      <c r="F122" s="12">
        <v>0</v>
      </c>
      <c r="G122" s="12">
        <v>0</v>
      </c>
      <c r="H122" s="12">
        <v>2371</v>
      </c>
      <c r="I122" s="12">
        <v>3276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4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1683</v>
      </c>
      <c r="AC122" s="12">
        <v>2017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17</v>
      </c>
      <c r="AM122" s="12">
        <v>16</v>
      </c>
      <c r="AN122" s="12">
        <v>0</v>
      </c>
      <c r="AO122" s="12">
        <v>0</v>
      </c>
      <c r="AP122" s="12">
        <v>0</v>
      </c>
      <c r="AQ122" s="12">
        <v>0</v>
      </c>
      <c r="AR122" s="12">
        <v>0</v>
      </c>
      <c r="AS122" s="12">
        <v>0</v>
      </c>
      <c r="AT122" s="13">
        <f t="shared" si="8"/>
        <v>0</v>
      </c>
      <c r="AU122" s="14">
        <f t="shared" si="8"/>
        <v>0</v>
      </c>
      <c r="AV122" s="14">
        <f t="shared" si="8"/>
        <v>4075</v>
      </c>
      <c r="AW122" s="14">
        <f t="shared" si="8"/>
        <v>5309</v>
      </c>
      <c r="AX122" s="14">
        <f t="shared" si="8"/>
        <v>0</v>
      </c>
      <c r="AY122" s="14">
        <f t="shared" si="8"/>
        <v>0</v>
      </c>
      <c r="AZ122" s="14">
        <f t="shared" si="8"/>
        <v>0</v>
      </c>
      <c r="BA122" s="14">
        <f t="shared" si="9"/>
        <v>0</v>
      </c>
      <c r="BB122" s="14">
        <f t="shared" si="9"/>
        <v>0</v>
      </c>
      <c r="BC122" s="14">
        <f t="shared" si="9"/>
        <v>0</v>
      </c>
      <c r="BD122" s="15"/>
    </row>
    <row r="123" spans="1:56" s="24" customFormat="1" ht="18" customHeight="1" x14ac:dyDescent="0.2">
      <c r="A123" s="7">
        <v>1</v>
      </c>
      <c r="B123" s="23"/>
      <c r="C123" s="66"/>
      <c r="D123" s="66"/>
      <c r="E123" s="18" t="s">
        <v>19</v>
      </c>
      <c r="F123" s="18">
        <v>0</v>
      </c>
      <c r="G123" s="18">
        <v>8147362.2199999997</v>
      </c>
      <c r="H123" s="18">
        <v>1523163.84</v>
      </c>
      <c r="I123" s="18">
        <v>6624198.3799999999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2617.12</v>
      </c>
      <c r="R123" s="18">
        <v>2617.12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5160603.76</v>
      </c>
      <c r="AB123" s="18">
        <v>1080870.56</v>
      </c>
      <c r="AC123" s="18">
        <v>4079733.2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42676.9</v>
      </c>
      <c r="AL123" s="18">
        <v>10468.48</v>
      </c>
      <c r="AM123" s="18">
        <v>32208.42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9">
        <f t="shared" si="8"/>
        <v>0</v>
      </c>
      <c r="AU123" s="20">
        <f t="shared" si="8"/>
        <v>13353260</v>
      </c>
      <c r="AV123" s="20">
        <f t="shared" si="8"/>
        <v>2617120</v>
      </c>
      <c r="AW123" s="20">
        <f t="shared" si="8"/>
        <v>10736140</v>
      </c>
      <c r="AX123" s="20">
        <f t="shared" si="8"/>
        <v>0</v>
      </c>
      <c r="AY123" s="20">
        <f t="shared" si="8"/>
        <v>0</v>
      </c>
      <c r="AZ123" s="20">
        <f t="shared" si="8"/>
        <v>0</v>
      </c>
      <c r="BA123" s="20">
        <f t="shared" si="9"/>
        <v>0</v>
      </c>
      <c r="BB123" s="20">
        <f t="shared" si="9"/>
        <v>0</v>
      </c>
      <c r="BC123" s="20">
        <f t="shared" si="9"/>
        <v>0</v>
      </c>
      <c r="BD123" s="21">
        <f t="shared" si="5"/>
        <v>13353260</v>
      </c>
    </row>
    <row r="124" spans="1:56" s="16" customFormat="1" ht="17.25" customHeight="1" x14ac:dyDescent="0.2">
      <c r="A124" s="7">
        <v>1</v>
      </c>
      <c r="B124" s="11" t="s">
        <v>102</v>
      </c>
      <c r="C124" s="65">
        <v>64</v>
      </c>
      <c r="D124" s="65" t="s">
        <v>103</v>
      </c>
      <c r="E124" s="12" t="s">
        <v>18</v>
      </c>
      <c r="F124" s="12">
        <v>0</v>
      </c>
      <c r="G124" s="12">
        <v>0</v>
      </c>
      <c r="H124" s="12">
        <v>208</v>
      </c>
      <c r="I124" s="12">
        <v>4438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1</v>
      </c>
      <c r="S124" s="12">
        <v>8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186</v>
      </c>
      <c r="AC124" s="12">
        <v>3778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2">
        <v>0</v>
      </c>
      <c r="AL124" s="12">
        <v>5</v>
      </c>
      <c r="AM124" s="12">
        <v>25</v>
      </c>
      <c r="AN124" s="12">
        <v>0</v>
      </c>
      <c r="AO124" s="12">
        <v>0</v>
      </c>
      <c r="AP124" s="12">
        <v>0</v>
      </c>
      <c r="AQ124" s="12">
        <v>0</v>
      </c>
      <c r="AR124" s="12">
        <v>0</v>
      </c>
      <c r="AS124" s="12">
        <v>0</v>
      </c>
      <c r="AT124" s="13">
        <f t="shared" si="8"/>
        <v>0</v>
      </c>
      <c r="AU124" s="14">
        <f t="shared" si="8"/>
        <v>0</v>
      </c>
      <c r="AV124" s="14">
        <f t="shared" si="8"/>
        <v>400</v>
      </c>
      <c r="AW124" s="14">
        <f t="shared" si="8"/>
        <v>8249</v>
      </c>
      <c r="AX124" s="14">
        <f t="shared" si="8"/>
        <v>0</v>
      </c>
      <c r="AY124" s="14">
        <f t="shared" si="8"/>
        <v>0</v>
      </c>
      <c r="AZ124" s="14">
        <f t="shared" si="8"/>
        <v>0</v>
      </c>
      <c r="BA124" s="14">
        <f t="shared" si="9"/>
        <v>0</v>
      </c>
      <c r="BB124" s="14">
        <f t="shared" si="9"/>
        <v>0</v>
      </c>
      <c r="BC124" s="14">
        <f t="shared" si="9"/>
        <v>0</v>
      </c>
      <c r="BD124" s="15"/>
    </row>
    <row r="125" spans="1:56" s="24" customFormat="1" ht="15.75" customHeight="1" x14ac:dyDescent="0.2">
      <c r="A125" s="7">
        <v>1</v>
      </c>
      <c r="B125" s="23"/>
      <c r="C125" s="66"/>
      <c r="D125" s="66"/>
      <c r="E125" s="18" t="s">
        <v>19</v>
      </c>
      <c r="F125" s="18">
        <v>0</v>
      </c>
      <c r="G125" s="18">
        <v>9107710.5999999996</v>
      </c>
      <c r="H125" s="18">
        <v>133819.29</v>
      </c>
      <c r="I125" s="18">
        <v>8973891.3000000007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16936.45</v>
      </c>
      <c r="R125" s="18">
        <v>256.36</v>
      </c>
      <c r="S125" s="18">
        <v>16680.099999999999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7758690.5199999996</v>
      </c>
      <c r="AB125" s="18">
        <v>119206.84</v>
      </c>
      <c r="AC125" s="18">
        <v>7639483.6699999999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53116.59</v>
      </c>
      <c r="AL125" s="18">
        <v>3076.31</v>
      </c>
      <c r="AM125" s="18">
        <v>50040.29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9">
        <f t="shared" si="8"/>
        <v>0</v>
      </c>
      <c r="AU125" s="20">
        <f t="shared" si="8"/>
        <v>16936454.16</v>
      </c>
      <c r="AV125" s="20">
        <f t="shared" si="8"/>
        <v>256358.8</v>
      </c>
      <c r="AW125" s="20">
        <f t="shared" si="8"/>
        <v>16680095.359999999</v>
      </c>
      <c r="AX125" s="20">
        <f t="shared" si="8"/>
        <v>0</v>
      </c>
      <c r="AY125" s="20">
        <f t="shared" si="8"/>
        <v>0</v>
      </c>
      <c r="AZ125" s="20">
        <f t="shared" si="8"/>
        <v>0</v>
      </c>
      <c r="BA125" s="20">
        <f t="shared" si="9"/>
        <v>0</v>
      </c>
      <c r="BB125" s="20">
        <f t="shared" si="9"/>
        <v>0</v>
      </c>
      <c r="BC125" s="20">
        <f t="shared" si="9"/>
        <v>0</v>
      </c>
      <c r="BD125" s="21">
        <f t="shared" si="5"/>
        <v>16936454.16</v>
      </c>
    </row>
    <row r="126" spans="1:56" s="16" customFormat="1" ht="15" customHeight="1" x14ac:dyDescent="0.2">
      <c r="A126" s="7">
        <v>1</v>
      </c>
      <c r="B126" s="11" t="s">
        <v>104</v>
      </c>
      <c r="C126" s="65">
        <v>65</v>
      </c>
      <c r="D126" s="65" t="s">
        <v>105</v>
      </c>
      <c r="E126" s="12" t="s">
        <v>18</v>
      </c>
      <c r="F126" s="12">
        <v>0</v>
      </c>
      <c r="G126" s="12">
        <v>0</v>
      </c>
      <c r="H126" s="12">
        <v>494</v>
      </c>
      <c r="I126" s="12">
        <v>4095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152</v>
      </c>
      <c r="AC126" s="12">
        <v>2079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2</v>
      </c>
      <c r="AM126" s="12">
        <v>12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3">
        <f t="shared" si="8"/>
        <v>0</v>
      </c>
      <c r="AU126" s="14">
        <f t="shared" si="8"/>
        <v>0</v>
      </c>
      <c r="AV126" s="14">
        <f t="shared" si="8"/>
        <v>648</v>
      </c>
      <c r="AW126" s="14">
        <f t="shared" si="8"/>
        <v>6186</v>
      </c>
      <c r="AX126" s="14">
        <f t="shared" si="8"/>
        <v>0</v>
      </c>
      <c r="AY126" s="14">
        <f t="shared" si="8"/>
        <v>0</v>
      </c>
      <c r="AZ126" s="14">
        <f t="shared" si="8"/>
        <v>0</v>
      </c>
      <c r="BA126" s="14">
        <f t="shared" si="9"/>
        <v>0</v>
      </c>
      <c r="BB126" s="14">
        <f t="shared" si="9"/>
        <v>0</v>
      </c>
      <c r="BC126" s="14">
        <f t="shared" si="9"/>
        <v>0</v>
      </c>
      <c r="BD126" s="15"/>
    </row>
    <row r="127" spans="1:56" s="24" customFormat="1" ht="15.75" customHeight="1" x14ac:dyDescent="0.2">
      <c r="A127" s="7">
        <v>1</v>
      </c>
      <c r="B127" s="23"/>
      <c r="C127" s="66"/>
      <c r="D127" s="66"/>
      <c r="E127" s="18" t="s">
        <v>19</v>
      </c>
      <c r="F127" s="18">
        <v>0</v>
      </c>
      <c r="G127" s="18">
        <v>8598579.2799999993</v>
      </c>
      <c r="H127" s="18">
        <v>317266.32</v>
      </c>
      <c r="I127" s="18">
        <v>8281312.96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4301048.76</v>
      </c>
      <c r="AB127" s="18">
        <v>97844.6</v>
      </c>
      <c r="AC127" s="18">
        <v>4203204.16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26268.15</v>
      </c>
      <c r="AL127" s="18">
        <v>1249.08</v>
      </c>
      <c r="AM127" s="18">
        <v>25019.07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9">
        <f t="shared" si="8"/>
        <v>0</v>
      </c>
      <c r="AU127" s="20">
        <f t="shared" si="8"/>
        <v>12925896.189999999</v>
      </c>
      <c r="AV127" s="20">
        <f t="shared" si="8"/>
        <v>416360</v>
      </c>
      <c r="AW127" s="20">
        <f t="shared" si="8"/>
        <v>12509536.190000001</v>
      </c>
      <c r="AX127" s="20">
        <f t="shared" si="8"/>
        <v>0</v>
      </c>
      <c r="AY127" s="20">
        <f t="shared" si="8"/>
        <v>0</v>
      </c>
      <c r="AZ127" s="20">
        <f t="shared" si="8"/>
        <v>0</v>
      </c>
      <c r="BA127" s="20">
        <f t="shared" si="9"/>
        <v>0</v>
      </c>
      <c r="BB127" s="20">
        <f t="shared" si="9"/>
        <v>0</v>
      </c>
      <c r="BC127" s="20">
        <f t="shared" si="9"/>
        <v>0</v>
      </c>
      <c r="BD127" s="21">
        <f t="shared" si="5"/>
        <v>12925896.189999999</v>
      </c>
    </row>
    <row r="128" spans="1:56" s="16" customFormat="1" ht="19.899999999999999" customHeight="1" x14ac:dyDescent="0.2">
      <c r="A128" s="7">
        <v>1</v>
      </c>
      <c r="B128" s="11" t="s">
        <v>106</v>
      </c>
      <c r="C128" s="65">
        <v>66</v>
      </c>
      <c r="D128" s="65" t="s">
        <v>107</v>
      </c>
      <c r="E128" s="12" t="s">
        <v>18</v>
      </c>
      <c r="F128" s="12">
        <v>0</v>
      </c>
      <c r="G128" s="12">
        <v>0</v>
      </c>
      <c r="H128" s="12">
        <v>8452</v>
      </c>
      <c r="I128" s="12">
        <v>3082</v>
      </c>
      <c r="J128" s="12">
        <v>66</v>
      </c>
      <c r="K128" s="12">
        <v>0</v>
      </c>
      <c r="L128" s="12">
        <v>1272</v>
      </c>
      <c r="M128" s="12">
        <v>0</v>
      </c>
      <c r="N128" s="12">
        <v>0</v>
      </c>
      <c r="O128" s="12">
        <v>71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6841</v>
      </c>
      <c r="AC128" s="12">
        <v>2651</v>
      </c>
      <c r="AD128" s="12">
        <v>58</v>
      </c>
      <c r="AE128" s="12">
        <v>0</v>
      </c>
      <c r="AF128" s="12">
        <v>852</v>
      </c>
      <c r="AG128" s="12">
        <v>0</v>
      </c>
      <c r="AH128" s="12">
        <v>0</v>
      </c>
      <c r="AI128" s="12">
        <v>52</v>
      </c>
      <c r="AJ128" s="12">
        <v>0</v>
      </c>
      <c r="AK128" s="12">
        <v>0</v>
      </c>
      <c r="AL128" s="12">
        <v>46</v>
      </c>
      <c r="AM128" s="12">
        <v>18</v>
      </c>
      <c r="AN128" s="12">
        <v>1</v>
      </c>
      <c r="AO128" s="12">
        <v>0</v>
      </c>
      <c r="AP128" s="12">
        <v>7</v>
      </c>
      <c r="AQ128" s="12">
        <v>0</v>
      </c>
      <c r="AR128" s="12">
        <v>0</v>
      </c>
      <c r="AS128" s="12">
        <v>0</v>
      </c>
      <c r="AT128" s="13">
        <f t="shared" si="8"/>
        <v>0</v>
      </c>
      <c r="AU128" s="14">
        <f t="shared" si="8"/>
        <v>0</v>
      </c>
      <c r="AV128" s="14">
        <f t="shared" si="8"/>
        <v>15339</v>
      </c>
      <c r="AW128" s="14">
        <f t="shared" si="8"/>
        <v>5751</v>
      </c>
      <c r="AX128" s="14">
        <f t="shared" si="8"/>
        <v>125</v>
      </c>
      <c r="AY128" s="14">
        <f t="shared" si="8"/>
        <v>0</v>
      </c>
      <c r="AZ128" s="14">
        <f t="shared" si="8"/>
        <v>2131</v>
      </c>
      <c r="BA128" s="14">
        <f t="shared" si="9"/>
        <v>0</v>
      </c>
      <c r="BB128" s="14">
        <f t="shared" si="9"/>
        <v>0</v>
      </c>
      <c r="BC128" s="14">
        <f t="shared" si="9"/>
        <v>123</v>
      </c>
      <c r="BD128" s="15"/>
    </row>
    <row r="129" spans="1:56" s="24" customFormat="1" x14ac:dyDescent="0.2">
      <c r="A129" s="7">
        <v>1</v>
      </c>
      <c r="B129" s="23"/>
      <c r="C129" s="66"/>
      <c r="D129" s="66"/>
      <c r="E129" s="18" t="s">
        <v>19</v>
      </c>
      <c r="F129" s="18">
        <v>0</v>
      </c>
      <c r="G129" s="18">
        <v>12902326.9</v>
      </c>
      <c r="H129" s="18">
        <v>6028388.1100000003</v>
      </c>
      <c r="I129" s="18">
        <v>6809949.5800000001</v>
      </c>
      <c r="J129" s="18">
        <v>63989.22</v>
      </c>
      <c r="K129" s="18">
        <v>0</v>
      </c>
      <c r="L129" s="18">
        <v>33814457.130000003</v>
      </c>
      <c r="M129" s="18">
        <v>0</v>
      </c>
      <c r="N129" s="18">
        <v>0</v>
      </c>
      <c r="O129" s="18">
        <v>1459544.14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10971230.970000001</v>
      </c>
      <c r="AB129" s="18">
        <v>4868046.17</v>
      </c>
      <c r="AC129" s="18">
        <v>6046494.7300000004</v>
      </c>
      <c r="AD129" s="18">
        <v>56690.07</v>
      </c>
      <c r="AE129" s="18">
        <v>0</v>
      </c>
      <c r="AF129" s="18">
        <v>22844296.52</v>
      </c>
      <c r="AG129" s="18">
        <v>0</v>
      </c>
      <c r="AH129" s="18">
        <v>0</v>
      </c>
      <c r="AI129" s="18">
        <v>1052580.02</v>
      </c>
      <c r="AJ129" s="18">
        <v>0</v>
      </c>
      <c r="AK129" s="18">
        <v>67900.100000000006</v>
      </c>
      <c r="AL129" s="18">
        <v>32643.54</v>
      </c>
      <c r="AM129" s="18">
        <v>34283.339999999997</v>
      </c>
      <c r="AN129" s="18">
        <v>973.22</v>
      </c>
      <c r="AO129" s="18">
        <v>0</v>
      </c>
      <c r="AP129" s="18">
        <v>170479.83</v>
      </c>
      <c r="AQ129" s="18">
        <v>0</v>
      </c>
      <c r="AR129" s="18">
        <v>0</v>
      </c>
      <c r="AS129" s="18">
        <v>0</v>
      </c>
      <c r="AT129" s="19">
        <f t="shared" si="8"/>
        <v>0</v>
      </c>
      <c r="AU129" s="20">
        <f t="shared" si="8"/>
        <v>23941457.969999999</v>
      </c>
      <c r="AV129" s="20">
        <f t="shared" si="8"/>
        <v>10929077.82</v>
      </c>
      <c r="AW129" s="20">
        <f t="shared" si="8"/>
        <v>12890727.65</v>
      </c>
      <c r="AX129" s="20">
        <f t="shared" si="8"/>
        <v>121652.51000000001</v>
      </c>
      <c r="AY129" s="20">
        <f t="shared" si="8"/>
        <v>0</v>
      </c>
      <c r="AZ129" s="20">
        <f t="shared" si="8"/>
        <v>56829233.480000004</v>
      </c>
      <c r="BA129" s="20">
        <f t="shared" si="9"/>
        <v>0</v>
      </c>
      <c r="BB129" s="20">
        <f t="shared" si="9"/>
        <v>0</v>
      </c>
      <c r="BC129" s="20">
        <f t="shared" si="9"/>
        <v>2512124.16</v>
      </c>
      <c r="BD129" s="21">
        <f t="shared" si="5"/>
        <v>83282815.609999999</v>
      </c>
    </row>
    <row r="130" spans="1:56" s="16" customFormat="1" ht="19.149999999999999" customHeight="1" x14ac:dyDescent="0.2">
      <c r="A130" s="7">
        <v>1</v>
      </c>
      <c r="B130" s="11" t="s">
        <v>108</v>
      </c>
      <c r="C130" s="65">
        <v>67</v>
      </c>
      <c r="D130" s="65" t="s">
        <v>109</v>
      </c>
      <c r="E130" s="12" t="s">
        <v>18</v>
      </c>
      <c r="F130" s="12">
        <v>0</v>
      </c>
      <c r="G130" s="12">
        <v>0</v>
      </c>
      <c r="H130" s="12">
        <v>3864</v>
      </c>
      <c r="I130" s="12">
        <v>0</v>
      </c>
      <c r="J130" s="12">
        <v>0</v>
      </c>
      <c r="K130" s="12">
        <v>0</v>
      </c>
      <c r="L130" s="12">
        <v>380</v>
      </c>
      <c r="M130" s="12">
        <v>10</v>
      </c>
      <c r="N130" s="12">
        <v>0</v>
      </c>
      <c r="O130" s="12">
        <v>111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2973</v>
      </c>
      <c r="AC130" s="12">
        <v>0</v>
      </c>
      <c r="AD130" s="12">
        <v>0</v>
      </c>
      <c r="AE130" s="12">
        <v>0</v>
      </c>
      <c r="AF130" s="12">
        <v>296</v>
      </c>
      <c r="AG130" s="12">
        <v>6</v>
      </c>
      <c r="AH130" s="12">
        <v>0</v>
      </c>
      <c r="AI130" s="12">
        <v>98</v>
      </c>
      <c r="AJ130" s="12">
        <v>0</v>
      </c>
      <c r="AK130" s="12">
        <v>0</v>
      </c>
      <c r="AL130" s="12">
        <v>14</v>
      </c>
      <c r="AM130" s="12">
        <v>0</v>
      </c>
      <c r="AN130" s="12">
        <v>0</v>
      </c>
      <c r="AO130" s="12">
        <v>0</v>
      </c>
      <c r="AP130" s="12">
        <v>1</v>
      </c>
      <c r="AQ130" s="12">
        <v>0</v>
      </c>
      <c r="AR130" s="12">
        <v>0</v>
      </c>
      <c r="AS130" s="12">
        <v>1</v>
      </c>
      <c r="AT130" s="13">
        <f t="shared" si="8"/>
        <v>0</v>
      </c>
      <c r="AU130" s="14">
        <f t="shared" si="8"/>
        <v>0</v>
      </c>
      <c r="AV130" s="14">
        <f t="shared" si="8"/>
        <v>6851</v>
      </c>
      <c r="AW130" s="14">
        <f t="shared" si="8"/>
        <v>0</v>
      </c>
      <c r="AX130" s="14">
        <f t="shared" si="8"/>
        <v>0</v>
      </c>
      <c r="AY130" s="14">
        <f t="shared" si="8"/>
        <v>0</v>
      </c>
      <c r="AZ130" s="14">
        <f t="shared" si="8"/>
        <v>677</v>
      </c>
      <c r="BA130" s="14">
        <f t="shared" si="9"/>
        <v>16</v>
      </c>
      <c r="BB130" s="14">
        <f t="shared" si="9"/>
        <v>0</v>
      </c>
      <c r="BC130" s="14">
        <f t="shared" si="9"/>
        <v>210</v>
      </c>
      <c r="BD130" s="15"/>
    </row>
    <row r="131" spans="1:56" s="24" customFormat="1" ht="17.25" customHeight="1" x14ac:dyDescent="0.2">
      <c r="A131" s="7">
        <v>1</v>
      </c>
      <c r="B131" s="23"/>
      <c r="C131" s="66"/>
      <c r="D131" s="66"/>
      <c r="E131" s="18" t="s">
        <v>19</v>
      </c>
      <c r="F131" s="18">
        <v>0</v>
      </c>
      <c r="G131" s="18">
        <v>5142640.0999999996</v>
      </c>
      <c r="H131" s="18">
        <v>2883752.97</v>
      </c>
      <c r="I131" s="18">
        <v>2258887.14</v>
      </c>
      <c r="J131" s="18">
        <v>0</v>
      </c>
      <c r="K131" s="18">
        <v>0</v>
      </c>
      <c r="L131" s="18">
        <v>26820380.75</v>
      </c>
      <c r="M131" s="18">
        <v>1468063.48</v>
      </c>
      <c r="N131" s="18">
        <v>0</v>
      </c>
      <c r="O131" s="18">
        <v>4713630.3600000003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3874069.47</v>
      </c>
      <c r="AB131" s="18">
        <v>2242896.14</v>
      </c>
      <c r="AC131" s="18">
        <v>1631173.33</v>
      </c>
      <c r="AD131" s="18">
        <v>0</v>
      </c>
      <c r="AE131" s="18">
        <v>0</v>
      </c>
      <c r="AF131" s="18">
        <v>25105123.84</v>
      </c>
      <c r="AG131" s="18">
        <v>822207.16</v>
      </c>
      <c r="AH131" s="18">
        <v>0</v>
      </c>
      <c r="AI131" s="18">
        <v>6460248.7300000004</v>
      </c>
      <c r="AJ131" s="18">
        <v>0</v>
      </c>
      <c r="AK131" s="18">
        <v>20962.939999999999</v>
      </c>
      <c r="AL131" s="18">
        <v>9995.9</v>
      </c>
      <c r="AM131" s="18">
        <v>10967.04</v>
      </c>
      <c r="AN131" s="18">
        <v>0</v>
      </c>
      <c r="AO131" s="18">
        <v>0</v>
      </c>
      <c r="AP131" s="18">
        <v>51977.48</v>
      </c>
      <c r="AQ131" s="18">
        <v>0</v>
      </c>
      <c r="AR131" s="18">
        <v>0</v>
      </c>
      <c r="AS131" s="18">
        <v>22392.54</v>
      </c>
      <c r="AT131" s="19">
        <f t="shared" si="8"/>
        <v>0</v>
      </c>
      <c r="AU131" s="20">
        <f t="shared" si="8"/>
        <v>9037672.5099999998</v>
      </c>
      <c r="AV131" s="20">
        <f t="shared" si="8"/>
        <v>5136645.01</v>
      </c>
      <c r="AW131" s="20">
        <f t="shared" si="8"/>
        <v>3901027.5100000002</v>
      </c>
      <c r="AX131" s="20">
        <f t="shared" si="8"/>
        <v>0</v>
      </c>
      <c r="AY131" s="20">
        <f t="shared" si="8"/>
        <v>0</v>
      </c>
      <c r="AZ131" s="20">
        <f t="shared" si="8"/>
        <v>51977482.07</v>
      </c>
      <c r="BA131" s="20">
        <f t="shared" si="9"/>
        <v>2290270.64</v>
      </c>
      <c r="BB131" s="20">
        <f t="shared" si="9"/>
        <v>0</v>
      </c>
      <c r="BC131" s="20">
        <f t="shared" si="9"/>
        <v>11196271.630000001</v>
      </c>
      <c r="BD131" s="21">
        <f t="shared" si="5"/>
        <v>72211426.210000008</v>
      </c>
    </row>
    <row r="132" spans="1:56" s="16" customFormat="1" ht="18.75" customHeight="1" x14ac:dyDescent="0.2">
      <c r="A132" s="7">
        <v>1</v>
      </c>
      <c r="B132" s="11" t="s">
        <v>110</v>
      </c>
      <c r="C132" s="65">
        <v>68</v>
      </c>
      <c r="D132" s="65" t="s">
        <v>111</v>
      </c>
      <c r="E132" s="12" t="s">
        <v>18</v>
      </c>
      <c r="F132" s="12">
        <v>0</v>
      </c>
      <c r="G132" s="12">
        <v>0</v>
      </c>
      <c r="H132" s="12">
        <v>27554</v>
      </c>
      <c r="I132" s="12">
        <v>10184</v>
      </c>
      <c r="J132" s="12">
        <v>3870</v>
      </c>
      <c r="K132" s="12">
        <v>0</v>
      </c>
      <c r="L132" s="12">
        <v>519</v>
      </c>
      <c r="M132" s="12">
        <v>0</v>
      </c>
      <c r="N132" s="12">
        <v>0</v>
      </c>
      <c r="O132" s="12">
        <v>155</v>
      </c>
      <c r="P132" s="12">
        <v>0</v>
      </c>
      <c r="Q132" s="12">
        <v>0</v>
      </c>
      <c r="R132" s="12">
        <v>6</v>
      </c>
      <c r="S132" s="12">
        <v>2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16410</v>
      </c>
      <c r="AC132" s="12">
        <v>6066</v>
      </c>
      <c r="AD132" s="12">
        <v>2767</v>
      </c>
      <c r="AE132" s="12">
        <v>0</v>
      </c>
      <c r="AF132" s="12">
        <v>234</v>
      </c>
      <c r="AG132" s="12">
        <v>0</v>
      </c>
      <c r="AH132" s="12">
        <v>0</v>
      </c>
      <c r="AI132" s="12">
        <v>108</v>
      </c>
      <c r="AJ132" s="12">
        <v>0</v>
      </c>
      <c r="AK132" s="12">
        <v>0</v>
      </c>
      <c r="AL132" s="12">
        <v>130</v>
      </c>
      <c r="AM132" s="12">
        <v>48</v>
      </c>
      <c r="AN132" s="12">
        <v>13</v>
      </c>
      <c r="AO132" s="12">
        <v>0</v>
      </c>
      <c r="AP132" s="12">
        <v>2</v>
      </c>
      <c r="AQ132" s="12">
        <v>0</v>
      </c>
      <c r="AR132" s="12">
        <v>0</v>
      </c>
      <c r="AS132" s="12">
        <v>0</v>
      </c>
      <c r="AT132" s="13">
        <f t="shared" si="8"/>
        <v>0</v>
      </c>
      <c r="AU132" s="14">
        <f t="shared" si="8"/>
        <v>0</v>
      </c>
      <c r="AV132" s="14">
        <f t="shared" si="8"/>
        <v>44100</v>
      </c>
      <c r="AW132" s="14">
        <f t="shared" si="8"/>
        <v>16300</v>
      </c>
      <c r="AX132" s="14">
        <f t="shared" si="8"/>
        <v>6650</v>
      </c>
      <c r="AY132" s="14">
        <f t="shared" si="8"/>
        <v>0</v>
      </c>
      <c r="AZ132" s="14">
        <f t="shared" si="8"/>
        <v>755</v>
      </c>
      <c r="BA132" s="14">
        <f t="shared" si="9"/>
        <v>0</v>
      </c>
      <c r="BB132" s="14">
        <f t="shared" si="9"/>
        <v>0</v>
      </c>
      <c r="BC132" s="14">
        <f t="shared" si="9"/>
        <v>263</v>
      </c>
      <c r="BD132" s="15"/>
    </row>
    <row r="133" spans="1:56" s="24" customFormat="1" ht="18" customHeight="1" x14ac:dyDescent="0.2">
      <c r="A133" s="7">
        <v>1</v>
      </c>
      <c r="B133" s="23"/>
      <c r="C133" s="66"/>
      <c r="D133" s="66"/>
      <c r="E133" s="18" t="s">
        <v>19</v>
      </c>
      <c r="F133" s="18">
        <v>0</v>
      </c>
      <c r="G133" s="18">
        <v>48585451.109999999</v>
      </c>
      <c r="H133" s="18">
        <v>21491727.84</v>
      </c>
      <c r="I133" s="18">
        <v>23327069.91</v>
      </c>
      <c r="J133" s="18">
        <v>3766653.37</v>
      </c>
      <c r="K133" s="18">
        <v>0</v>
      </c>
      <c r="L133" s="18">
        <v>32584595.5</v>
      </c>
      <c r="M133" s="18">
        <v>0</v>
      </c>
      <c r="N133" s="18">
        <v>0</v>
      </c>
      <c r="O133" s="18">
        <v>4976097.46</v>
      </c>
      <c r="P133" s="18">
        <v>0</v>
      </c>
      <c r="Q133" s="18">
        <v>8389.84</v>
      </c>
      <c r="R133" s="18">
        <v>4018.67</v>
      </c>
      <c r="S133" s="18">
        <v>4371.17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30186677.600000001</v>
      </c>
      <c r="AB133" s="18">
        <v>12558893.380000001</v>
      </c>
      <c r="AC133" s="18">
        <v>14935468.42</v>
      </c>
      <c r="AD133" s="18">
        <v>2692315.81</v>
      </c>
      <c r="AE133" s="18">
        <v>0</v>
      </c>
      <c r="AF133" s="18">
        <v>13542250.33</v>
      </c>
      <c r="AG133" s="18">
        <v>0</v>
      </c>
      <c r="AH133" s="18">
        <v>0</v>
      </c>
      <c r="AI133" s="18">
        <v>3530052.05</v>
      </c>
      <c r="AJ133" s="18">
        <v>0</v>
      </c>
      <c r="AK133" s="18">
        <v>218070.5</v>
      </c>
      <c r="AL133" s="18">
        <v>97186.12</v>
      </c>
      <c r="AM133" s="18">
        <v>107940.56</v>
      </c>
      <c r="AN133" s="18">
        <v>12943.83</v>
      </c>
      <c r="AO133" s="18">
        <v>0</v>
      </c>
      <c r="AP133" s="18">
        <v>92438.57</v>
      </c>
      <c r="AQ133" s="18">
        <v>0</v>
      </c>
      <c r="AR133" s="18">
        <v>0</v>
      </c>
      <c r="AS133" s="18">
        <v>0</v>
      </c>
      <c r="AT133" s="19">
        <f t="shared" si="8"/>
        <v>0</v>
      </c>
      <c r="AU133" s="20">
        <f t="shared" si="8"/>
        <v>78998589.049999997</v>
      </c>
      <c r="AV133" s="20">
        <f t="shared" si="8"/>
        <v>34151826.009999998</v>
      </c>
      <c r="AW133" s="20">
        <f t="shared" si="8"/>
        <v>38374850.060000002</v>
      </c>
      <c r="AX133" s="20">
        <f t="shared" si="8"/>
        <v>6471913.0099999998</v>
      </c>
      <c r="AY133" s="20">
        <f t="shared" si="8"/>
        <v>0</v>
      </c>
      <c r="AZ133" s="20">
        <f t="shared" si="8"/>
        <v>46219284.399999999</v>
      </c>
      <c r="BA133" s="20">
        <f t="shared" si="9"/>
        <v>0</v>
      </c>
      <c r="BB133" s="20">
        <f t="shared" si="9"/>
        <v>0</v>
      </c>
      <c r="BC133" s="20">
        <f t="shared" si="9"/>
        <v>8506149.5099999998</v>
      </c>
      <c r="BD133" s="21">
        <f t="shared" si="5"/>
        <v>133724022.95999999</v>
      </c>
    </row>
    <row r="134" spans="1:56" s="16" customFormat="1" ht="17.25" customHeight="1" x14ac:dyDescent="0.2">
      <c r="A134" s="7">
        <v>1</v>
      </c>
      <c r="B134" s="11" t="s">
        <v>112</v>
      </c>
      <c r="C134" s="65">
        <v>69</v>
      </c>
      <c r="D134" s="65" t="s">
        <v>113</v>
      </c>
      <c r="E134" s="12" t="s">
        <v>18</v>
      </c>
      <c r="F134" s="12">
        <v>0</v>
      </c>
      <c r="G134" s="12">
        <v>0</v>
      </c>
      <c r="H134" s="12">
        <v>865</v>
      </c>
      <c r="I134" s="12">
        <v>887</v>
      </c>
      <c r="J134" s="12">
        <v>19</v>
      </c>
      <c r="K134" s="12">
        <v>0</v>
      </c>
      <c r="L134" s="12">
        <v>7</v>
      </c>
      <c r="M134" s="12">
        <v>0</v>
      </c>
      <c r="N134" s="12">
        <v>0</v>
      </c>
      <c r="O134" s="12">
        <v>35</v>
      </c>
      <c r="P134" s="12">
        <v>0</v>
      </c>
      <c r="Q134" s="12">
        <v>0</v>
      </c>
      <c r="R134" s="12">
        <v>3</v>
      </c>
      <c r="S134" s="12">
        <v>3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1863</v>
      </c>
      <c r="AC134" s="12">
        <v>1912</v>
      </c>
      <c r="AD134" s="12">
        <v>31</v>
      </c>
      <c r="AE134" s="12">
        <v>0</v>
      </c>
      <c r="AF134" s="12">
        <v>14</v>
      </c>
      <c r="AG134" s="12">
        <v>0</v>
      </c>
      <c r="AH134" s="12">
        <v>0</v>
      </c>
      <c r="AI134" s="12">
        <v>43</v>
      </c>
      <c r="AJ134" s="12">
        <v>0</v>
      </c>
      <c r="AK134" s="12">
        <v>0</v>
      </c>
      <c r="AL134" s="12">
        <v>9</v>
      </c>
      <c r="AM134" s="12">
        <v>9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3">
        <f t="shared" si="8"/>
        <v>0</v>
      </c>
      <c r="AU134" s="14">
        <f t="shared" si="8"/>
        <v>0</v>
      </c>
      <c r="AV134" s="14">
        <f t="shared" si="8"/>
        <v>2740</v>
      </c>
      <c r="AW134" s="14">
        <f t="shared" si="8"/>
        <v>2811</v>
      </c>
      <c r="AX134" s="14">
        <f t="shared" si="8"/>
        <v>50</v>
      </c>
      <c r="AY134" s="14">
        <f t="shared" si="8"/>
        <v>0</v>
      </c>
      <c r="AZ134" s="14">
        <f t="shared" si="8"/>
        <v>21</v>
      </c>
      <c r="BA134" s="14">
        <f t="shared" si="9"/>
        <v>0</v>
      </c>
      <c r="BB134" s="14">
        <f t="shared" si="9"/>
        <v>0</v>
      </c>
      <c r="BC134" s="14">
        <f t="shared" si="9"/>
        <v>78</v>
      </c>
      <c r="BD134" s="15"/>
    </row>
    <row r="135" spans="1:56" s="24" customFormat="1" ht="14.25" customHeight="1" x14ac:dyDescent="0.2">
      <c r="A135" s="7">
        <v>1</v>
      </c>
      <c r="B135" s="25"/>
      <c r="C135" s="66"/>
      <c r="D135" s="66"/>
      <c r="E135" s="18" t="s">
        <v>19</v>
      </c>
      <c r="F135" s="18">
        <v>0</v>
      </c>
      <c r="G135" s="18">
        <v>1431786</v>
      </c>
      <c r="H135" s="18">
        <v>597460.35</v>
      </c>
      <c r="I135" s="18">
        <v>816126.44</v>
      </c>
      <c r="J135" s="18">
        <v>18199.21</v>
      </c>
      <c r="K135" s="18">
        <v>0</v>
      </c>
      <c r="L135" s="18">
        <v>235460.34</v>
      </c>
      <c r="M135" s="18">
        <v>0</v>
      </c>
      <c r="N135" s="18">
        <v>0</v>
      </c>
      <c r="O135" s="18">
        <v>707439.6</v>
      </c>
      <c r="P135" s="18">
        <v>0</v>
      </c>
      <c r="Q135" s="18">
        <v>4091.42</v>
      </c>
      <c r="R135" s="18">
        <v>1729.26</v>
      </c>
      <c r="S135" s="18">
        <v>2362.16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3076526.52</v>
      </c>
      <c r="AB135" s="18">
        <v>1287436.26</v>
      </c>
      <c r="AC135" s="18">
        <v>1758628.47</v>
      </c>
      <c r="AD135" s="18">
        <v>30461.79</v>
      </c>
      <c r="AE135" s="18">
        <v>0</v>
      </c>
      <c r="AF135" s="18">
        <v>457070.06</v>
      </c>
      <c r="AG135" s="18">
        <v>0</v>
      </c>
      <c r="AH135" s="18">
        <v>0</v>
      </c>
      <c r="AI135" s="18">
        <v>871666.65</v>
      </c>
      <c r="AJ135" s="18">
        <v>0</v>
      </c>
      <c r="AK135" s="18">
        <v>14319.98</v>
      </c>
      <c r="AL135" s="18">
        <v>6052.42</v>
      </c>
      <c r="AM135" s="18">
        <v>8267.56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9">
        <f t="shared" si="8"/>
        <v>0</v>
      </c>
      <c r="AU135" s="20">
        <f t="shared" si="8"/>
        <v>4526723.92</v>
      </c>
      <c r="AV135" s="20">
        <f t="shared" si="8"/>
        <v>1892678.29</v>
      </c>
      <c r="AW135" s="20">
        <f t="shared" si="8"/>
        <v>2585384.63</v>
      </c>
      <c r="AX135" s="20">
        <f t="shared" si="8"/>
        <v>48661</v>
      </c>
      <c r="AY135" s="20">
        <f t="shared" si="8"/>
        <v>0</v>
      </c>
      <c r="AZ135" s="20">
        <f t="shared" si="8"/>
        <v>692530.4</v>
      </c>
      <c r="BA135" s="20">
        <f t="shared" si="9"/>
        <v>0</v>
      </c>
      <c r="BB135" s="20">
        <f t="shared" si="9"/>
        <v>0</v>
      </c>
      <c r="BC135" s="20">
        <f t="shared" si="9"/>
        <v>1579106.25</v>
      </c>
      <c r="BD135" s="21">
        <f t="shared" si="5"/>
        <v>6798360.5700000003</v>
      </c>
    </row>
    <row r="136" spans="1:56" s="16" customFormat="1" ht="17.25" customHeight="1" x14ac:dyDescent="0.2">
      <c r="A136" s="7">
        <v>1</v>
      </c>
      <c r="B136" s="26" t="s">
        <v>114</v>
      </c>
      <c r="C136" s="65">
        <v>70</v>
      </c>
      <c r="D136" s="65" t="s">
        <v>115</v>
      </c>
      <c r="E136" s="12" t="s">
        <v>18</v>
      </c>
      <c r="F136" s="12">
        <v>0</v>
      </c>
      <c r="G136" s="12">
        <v>0</v>
      </c>
      <c r="H136" s="12">
        <v>4562</v>
      </c>
      <c r="I136" s="12">
        <v>1888</v>
      </c>
      <c r="J136" s="12">
        <v>422</v>
      </c>
      <c r="K136" s="12">
        <v>0</v>
      </c>
      <c r="L136" s="12">
        <v>163</v>
      </c>
      <c r="M136" s="12">
        <v>2</v>
      </c>
      <c r="N136" s="12">
        <v>0</v>
      </c>
      <c r="O136" s="12">
        <v>226</v>
      </c>
      <c r="P136" s="12">
        <v>0</v>
      </c>
      <c r="Q136" s="12">
        <v>0</v>
      </c>
      <c r="R136" s="12">
        <v>2</v>
      </c>
      <c r="S136" s="12">
        <v>1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3876</v>
      </c>
      <c r="AC136" s="12">
        <v>1604</v>
      </c>
      <c r="AD136" s="12">
        <v>326</v>
      </c>
      <c r="AE136" s="12">
        <v>0</v>
      </c>
      <c r="AF136" s="12">
        <v>111</v>
      </c>
      <c r="AG136" s="12">
        <v>1</v>
      </c>
      <c r="AH136" s="12">
        <v>0</v>
      </c>
      <c r="AI136" s="12">
        <v>163</v>
      </c>
      <c r="AJ136" s="12">
        <v>0</v>
      </c>
      <c r="AK136" s="12">
        <v>0</v>
      </c>
      <c r="AL136" s="12">
        <v>24</v>
      </c>
      <c r="AM136" s="12">
        <v>10</v>
      </c>
      <c r="AN136" s="12">
        <v>2</v>
      </c>
      <c r="AO136" s="12">
        <v>0</v>
      </c>
      <c r="AP136" s="12">
        <v>1</v>
      </c>
      <c r="AQ136" s="12">
        <v>0</v>
      </c>
      <c r="AR136" s="12">
        <v>0</v>
      </c>
      <c r="AS136" s="12">
        <v>1</v>
      </c>
      <c r="AT136" s="13">
        <f t="shared" si="8"/>
        <v>0</v>
      </c>
      <c r="AU136" s="14">
        <f t="shared" si="8"/>
        <v>0</v>
      </c>
      <c r="AV136" s="14">
        <f t="shared" si="8"/>
        <v>8464</v>
      </c>
      <c r="AW136" s="14">
        <f t="shared" si="8"/>
        <v>3503</v>
      </c>
      <c r="AX136" s="14">
        <f t="shared" si="8"/>
        <v>750</v>
      </c>
      <c r="AY136" s="14">
        <f t="shared" si="8"/>
        <v>0</v>
      </c>
      <c r="AZ136" s="14">
        <f t="shared" si="8"/>
        <v>275</v>
      </c>
      <c r="BA136" s="14">
        <f t="shared" si="9"/>
        <v>3</v>
      </c>
      <c r="BB136" s="14">
        <f t="shared" si="9"/>
        <v>0</v>
      </c>
      <c r="BC136" s="14">
        <f t="shared" si="9"/>
        <v>390</v>
      </c>
      <c r="BD136" s="15"/>
    </row>
    <row r="137" spans="1:56" s="24" customFormat="1" ht="16.5" customHeight="1" x14ac:dyDescent="0.2">
      <c r="A137" s="7">
        <v>1</v>
      </c>
      <c r="B137" s="25"/>
      <c r="C137" s="66"/>
      <c r="D137" s="66"/>
      <c r="E137" s="18" t="s">
        <v>19</v>
      </c>
      <c r="F137" s="18">
        <v>0</v>
      </c>
      <c r="G137" s="18">
        <v>8015976.3700000001</v>
      </c>
      <c r="H137" s="18">
        <v>4260207.68</v>
      </c>
      <c r="I137" s="18">
        <v>3345556.47</v>
      </c>
      <c r="J137" s="18">
        <v>410212.23</v>
      </c>
      <c r="K137" s="18">
        <v>0</v>
      </c>
      <c r="L137" s="18">
        <v>6349968</v>
      </c>
      <c r="M137" s="18">
        <v>307392.71000000002</v>
      </c>
      <c r="N137" s="18">
        <v>0</v>
      </c>
      <c r="O137" s="18">
        <v>4520093.7</v>
      </c>
      <c r="P137" s="18">
        <v>0</v>
      </c>
      <c r="Q137" s="18">
        <v>2561.94</v>
      </c>
      <c r="R137" s="18">
        <v>1435.02</v>
      </c>
      <c r="S137" s="18">
        <v>1126.93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6779370.2400000002</v>
      </c>
      <c r="AB137" s="18">
        <v>3619472.44</v>
      </c>
      <c r="AC137" s="18">
        <v>2842384.77</v>
      </c>
      <c r="AD137" s="18">
        <v>317513.03000000003</v>
      </c>
      <c r="AE137" s="18">
        <v>0</v>
      </c>
      <c r="AF137" s="18">
        <v>4166507.24</v>
      </c>
      <c r="AG137" s="18">
        <v>87713.600000000006</v>
      </c>
      <c r="AH137" s="18">
        <v>0</v>
      </c>
      <c r="AI137" s="18">
        <v>3209809.25</v>
      </c>
      <c r="AJ137" s="18">
        <v>0</v>
      </c>
      <c r="AK137" s="18">
        <v>42540.33</v>
      </c>
      <c r="AL137" s="18">
        <v>22601.52</v>
      </c>
      <c r="AM137" s="18">
        <v>17749.060000000001</v>
      </c>
      <c r="AN137" s="18">
        <v>2189.75</v>
      </c>
      <c r="AO137" s="18">
        <v>0</v>
      </c>
      <c r="AP137" s="18">
        <v>31644.36</v>
      </c>
      <c r="AQ137" s="18">
        <v>0</v>
      </c>
      <c r="AR137" s="18">
        <v>0</v>
      </c>
      <c r="AS137" s="18">
        <v>23259.49</v>
      </c>
      <c r="AT137" s="19">
        <f t="shared" si="8"/>
        <v>0</v>
      </c>
      <c r="AU137" s="20">
        <f t="shared" si="8"/>
        <v>14840448.880000001</v>
      </c>
      <c r="AV137" s="20">
        <f t="shared" si="8"/>
        <v>7903716.6600000001</v>
      </c>
      <c r="AW137" s="20">
        <f t="shared" si="8"/>
        <v>6206817.2300000004</v>
      </c>
      <c r="AX137" s="20">
        <f t="shared" si="8"/>
        <v>729915.01</v>
      </c>
      <c r="AY137" s="20">
        <f t="shared" si="8"/>
        <v>0</v>
      </c>
      <c r="AZ137" s="20">
        <f t="shared" si="8"/>
        <v>10548119.600000001</v>
      </c>
      <c r="BA137" s="20">
        <f t="shared" si="9"/>
        <v>395106.31000000006</v>
      </c>
      <c r="BB137" s="20">
        <f t="shared" si="9"/>
        <v>0</v>
      </c>
      <c r="BC137" s="20">
        <f t="shared" si="9"/>
        <v>7753162.4400000004</v>
      </c>
      <c r="BD137" s="21">
        <f t="shared" si="5"/>
        <v>33141730.920000002</v>
      </c>
    </row>
    <row r="138" spans="1:56" s="16" customFormat="1" ht="18" customHeight="1" x14ac:dyDescent="0.2">
      <c r="A138" s="7">
        <v>1</v>
      </c>
      <c r="B138" s="26"/>
      <c r="C138" s="65">
        <v>71</v>
      </c>
      <c r="D138" s="65" t="s">
        <v>116</v>
      </c>
      <c r="E138" s="12" t="s">
        <v>18</v>
      </c>
      <c r="F138" s="12">
        <v>11182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5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9014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59</v>
      </c>
      <c r="AK138" s="12">
        <v>0</v>
      </c>
      <c r="AL138" s="12">
        <v>0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3">
        <f t="shared" si="8"/>
        <v>20260</v>
      </c>
      <c r="AU138" s="14">
        <f t="shared" si="8"/>
        <v>0</v>
      </c>
      <c r="AV138" s="14">
        <f t="shared" si="8"/>
        <v>0</v>
      </c>
      <c r="AW138" s="14">
        <f t="shared" si="8"/>
        <v>0</v>
      </c>
      <c r="AX138" s="14">
        <f t="shared" si="8"/>
        <v>0</v>
      </c>
      <c r="AY138" s="14">
        <f t="shared" si="8"/>
        <v>0</v>
      </c>
      <c r="AZ138" s="14">
        <f t="shared" si="8"/>
        <v>0</v>
      </c>
      <c r="BA138" s="14">
        <f t="shared" si="9"/>
        <v>0</v>
      </c>
      <c r="BB138" s="14">
        <f t="shared" si="9"/>
        <v>0</v>
      </c>
      <c r="BC138" s="14">
        <f t="shared" si="9"/>
        <v>0</v>
      </c>
      <c r="BD138" s="15"/>
    </row>
    <row r="139" spans="1:56" s="24" customFormat="1" ht="18" customHeight="1" x14ac:dyDescent="0.2">
      <c r="A139" s="7">
        <v>1</v>
      </c>
      <c r="B139" s="25"/>
      <c r="C139" s="66"/>
      <c r="D139" s="66"/>
      <c r="E139" s="18" t="s">
        <v>19</v>
      </c>
      <c r="F139" s="18">
        <v>52107723.799999997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23489.71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42004881.200000003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273920.15999999997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9">
        <f t="shared" si="8"/>
        <v>94410014.870000005</v>
      </c>
      <c r="AU139" s="20">
        <f t="shared" si="8"/>
        <v>0</v>
      </c>
      <c r="AV139" s="20">
        <f t="shared" si="8"/>
        <v>0</v>
      </c>
      <c r="AW139" s="20">
        <f t="shared" si="8"/>
        <v>0</v>
      </c>
      <c r="AX139" s="20">
        <f t="shared" si="8"/>
        <v>0</v>
      </c>
      <c r="AY139" s="20">
        <f t="shared" si="8"/>
        <v>0</v>
      </c>
      <c r="AZ139" s="20">
        <f t="shared" si="8"/>
        <v>0</v>
      </c>
      <c r="BA139" s="20">
        <f t="shared" si="9"/>
        <v>0</v>
      </c>
      <c r="BB139" s="20">
        <f t="shared" si="9"/>
        <v>0</v>
      </c>
      <c r="BC139" s="20">
        <f t="shared" si="9"/>
        <v>0</v>
      </c>
      <c r="BD139" s="21">
        <f t="shared" ref="BD139:BD201" si="10">BC139+AZ139+AY139+AU139+AT139</f>
        <v>94410014.870000005</v>
      </c>
    </row>
    <row r="140" spans="1:56" s="24" customFormat="1" ht="18" customHeight="1" x14ac:dyDescent="0.2">
      <c r="A140" s="7"/>
      <c r="B140" s="25"/>
      <c r="C140" s="65">
        <v>72</v>
      </c>
      <c r="D140" s="65" t="s">
        <v>205</v>
      </c>
      <c r="E140" s="12" t="s">
        <v>18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1413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588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0</v>
      </c>
      <c r="AN140" s="12">
        <v>0</v>
      </c>
      <c r="AO140" s="12">
        <v>0</v>
      </c>
      <c r="AP140" s="12">
        <v>0</v>
      </c>
      <c r="AQ140" s="12">
        <v>0</v>
      </c>
      <c r="AR140" s="12">
        <v>0</v>
      </c>
      <c r="AS140" s="12">
        <v>0</v>
      </c>
      <c r="AT140" s="19">
        <f t="shared" si="8"/>
        <v>0</v>
      </c>
      <c r="AU140" s="20">
        <f t="shared" si="8"/>
        <v>0</v>
      </c>
      <c r="AV140" s="20">
        <f t="shared" si="8"/>
        <v>0</v>
      </c>
      <c r="AW140" s="20">
        <f t="shared" si="8"/>
        <v>0</v>
      </c>
      <c r="AX140" s="20">
        <f t="shared" si="8"/>
        <v>0</v>
      </c>
      <c r="AY140" s="20">
        <f t="shared" si="8"/>
        <v>2001</v>
      </c>
      <c r="AZ140" s="20">
        <f t="shared" si="8"/>
        <v>0</v>
      </c>
      <c r="BA140" s="20">
        <f t="shared" si="9"/>
        <v>0</v>
      </c>
      <c r="BB140" s="20">
        <f t="shared" si="9"/>
        <v>0</v>
      </c>
      <c r="BC140" s="20">
        <f t="shared" si="9"/>
        <v>0</v>
      </c>
      <c r="BD140" s="21"/>
    </row>
    <row r="141" spans="1:56" s="24" customFormat="1" ht="18" customHeight="1" x14ac:dyDescent="0.2">
      <c r="A141" s="7"/>
      <c r="B141" s="25"/>
      <c r="C141" s="66"/>
      <c r="D141" s="66"/>
      <c r="E141" s="18" t="s">
        <v>19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9661662.9499999993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4023412.05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9">
        <f t="shared" si="8"/>
        <v>0</v>
      </c>
      <c r="AU141" s="20">
        <f t="shared" si="8"/>
        <v>0</v>
      </c>
      <c r="AV141" s="20">
        <f t="shared" si="8"/>
        <v>0</v>
      </c>
      <c r="AW141" s="20">
        <f t="shared" si="8"/>
        <v>0</v>
      </c>
      <c r="AX141" s="20">
        <f t="shared" si="8"/>
        <v>0</v>
      </c>
      <c r="AY141" s="20">
        <f t="shared" si="8"/>
        <v>13685075</v>
      </c>
      <c r="AZ141" s="20">
        <f t="shared" si="8"/>
        <v>0</v>
      </c>
      <c r="BA141" s="20">
        <f t="shared" si="9"/>
        <v>0</v>
      </c>
      <c r="BB141" s="20">
        <f t="shared" si="9"/>
        <v>0</v>
      </c>
      <c r="BC141" s="20">
        <f t="shared" si="9"/>
        <v>0</v>
      </c>
      <c r="BD141" s="21">
        <f t="shared" si="10"/>
        <v>13685075</v>
      </c>
    </row>
    <row r="142" spans="1:56" s="16" customFormat="1" ht="18" customHeight="1" x14ac:dyDescent="0.2">
      <c r="A142" s="7">
        <v>1</v>
      </c>
      <c r="B142" s="26"/>
      <c r="C142" s="65">
        <v>73</v>
      </c>
      <c r="D142" s="65" t="s">
        <v>209</v>
      </c>
      <c r="E142" s="12" t="s">
        <v>18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3">
        <f t="shared" si="8"/>
        <v>0</v>
      </c>
      <c r="AU142" s="14">
        <f t="shared" si="8"/>
        <v>0</v>
      </c>
      <c r="AV142" s="14">
        <f t="shared" si="8"/>
        <v>0</v>
      </c>
      <c r="AW142" s="14">
        <f t="shared" si="8"/>
        <v>0</v>
      </c>
      <c r="AX142" s="14">
        <f t="shared" si="8"/>
        <v>0</v>
      </c>
      <c r="AY142" s="14">
        <f t="shared" si="8"/>
        <v>0</v>
      </c>
      <c r="AZ142" s="14">
        <f t="shared" si="8"/>
        <v>0</v>
      </c>
      <c r="BA142" s="14">
        <f t="shared" si="9"/>
        <v>0</v>
      </c>
      <c r="BB142" s="14">
        <f t="shared" si="9"/>
        <v>0</v>
      </c>
      <c r="BC142" s="14">
        <f t="shared" si="9"/>
        <v>0</v>
      </c>
      <c r="BD142" s="15"/>
    </row>
    <row r="143" spans="1:56" s="24" customFormat="1" ht="18" customHeight="1" x14ac:dyDescent="0.2">
      <c r="A143" s="7">
        <v>1</v>
      </c>
      <c r="B143" s="25"/>
      <c r="C143" s="66"/>
      <c r="D143" s="66"/>
      <c r="E143" s="18" t="s">
        <v>19</v>
      </c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9">
        <f t="shared" si="8"/>
        <v>0</v>
      </c>
      <c r="AU143" s="20">
        <f t="shared" si="8"/>
        <v>0</v>
      </c>
      <c r="AV143" s="20">
        <f t="shared" si="8"/>
        <v>0</v>
      </c>
      <c r="AW143" s="20">
        <f t="shared" si="8"/>
        <v>0</v>
      </c>
      <c r="AX143" s="20">
        <f t="shared" si="8"/>
        <v>0</v>
      </c>
      <c r="AY143" s="20">
        <f t="shared" si="8"/>
        <v>0</v>
      </c>
      <c r="AZ143" s="20">
        <f t="shared" si="8"/>
        <v>0</v>
      </c>
      <c r="BA143" s="20">
        <f t="shared" si="9"/>
        <v>0</v>
      </c>
      <c r="BB143" s="20">
        <f t="shared" si="9"/>
        <v>0</v>
      </c>
      <c r="BC143" s="20">
        <f t="shared" si="9"/>
        <v>0</v>
      </c>
      <c r="BD143" s="21">
        <f t="shared" si="10"/>
        <v>0</v>
      </c>
    </row>
    <row r="144" spans="1:56" s="16" customFormat="1" ht="18" customHeight="1" x14ac:dyDescent="0.2">
      <c r="A144" s="7">
        <v>1</v>
      </c>
      <c r="B144" s="26"/>
      <c r="C144" s="65">
        <v>74</v>
      </c>
      <c r="D144" s="65" t="s">
        <v>198</v>
      </c>
      <c r="E144" s="12" t="s">
        <v>18</v>
      </c>
      <c r="F144" s="12">
        <v>0</v>
      </c>
      <c r="G144" s="12">
        <v>0</v>
      </c>
      <c r="H144" s="12">
        <v>0</v>
      </c>
      <c r="I144" s="12">
        <v>76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23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>
        <v>61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26</v>
      </c>
      <c r="AJ144" s="12">
        <v>0</v>
      </c>
      <c r="AK144" s="12">
        <v>0</v>
      </c>
      <c r="AL144" s="12">
        <v>0</v>
      </c>
      <c r="AM144" s="12">
        <v>1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3">
        <f t="shared" si="8"/>
        <v>0</v>
      </c>
      <c r="AU144" s="14">
        <f t="shared" si="8"/>
        <v>0</v>
      </c>
      <c r="AV144" s="14">
        <f t="shared" si="8"/>
        <v>0</v>
      </c>
      <c r="AW144" s="14">
        <f t="shared" si="8"/>
        <v>138</v>
      </c>
      <c r="AX144" s="14">
        <f t="shared" si="8"/>
        <v>0</v>
      </c>
      <c r="AY144" s="14">
        <f t="shared" si="8"/>
        <v>0</v>
      </c>
      <c r="AZ144" s="14">
        <f t="shared" si="8"/>
        <v>0</v>
      </c>
      <c r="BA144" s="14">
        <f t="shared" si="9"/>
        <v>0</v>
      </c>
      <c r="BB144" s="14">
        <f t="shared" si="9"/>
        <v>0</v>
      </c>
      <c r="BC144" s="14">
        <f t="shared" si="9"/>
        <v>49</v>
      </c>
      <c r="BD144" s="15"/>
    </row>
    <row r="145" spans="1:56" s="24" customFormat="1" ht="18" customHeight="1" x14ac:dyDescent="0.2">
      <c r="A145" s="7">
        <v>1</v>
      </c>
      <c r="B145" s="25"/>
      <c r="C145" s="66"/>
      <c r="D145" s="66"/>
      <c r="E145" s="18" t="s">
        <v>19</v>
      </c>
      <c r="F145" s="18">
        <v>0</v>
      </c>
      <c r="G145" s="18">
        <v>178349.08</v>
      </c>
      <c r="H145" s="18">
        <v>0</v>
      </c>
      <c r="I145" s="18">
        <v>178349.08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853773.56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128140.27</v>
      </c>
      <c r="AB145" s="18">
        <v>0</v>
      </c>
      <c r="AC145" s="18">
        <v>128140.27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910221.4</v>
      </c>
      <c r="AJ145" s="18">
        <v>0</v>
      </c>
      <c r="AK145" s="18">
        <v>1540.15</v>
      </c>
      <c r="AL145" s="18">
        <v>0</v>
      </c>
      <c r="AM145" s="18">
        <v>1540.15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9">
        <f t="shared" si="8"/>
        <v>0</v>
      </c>
      <c r="AU145" s="20">
        <f t="shared" si="8"/>
        <v>308029.5</v>
      </c>
      <c r="AV145" s="20">
        <f t="shared" si="8"/>
        <v>0</v>
      </c>
      <c r="AW145" s="20">
        <f t="shared" si="8"/>
        <v>308029.5</v>
      </c>
      <c r="AX145" s="20">
        <f t="shared" si="8"/>
        <v>0</v>
      </c>
      <c r="AY145" s="20">
        <f t="shared" si="8"/>
        <v>0</v>
      </c>
      <c r="AZ145" s="20">
        <f t="shared" si="8"/>
        <v>0</v>
      </c>
      <c r="BA145" s="20">
        <f t="shared" si="9"/>
        <v>0</v>
      </c>
      <c r="BB145" s="20">
        <f t="shared" si="9"/>
        <v>0</v>
      </c>
      <c r="BC145" s="20">
        <f t="shared" si="9"/>
        <v>1763994.96</v>
      </c>
      <c r="BD145" s="21">
        <f t="shared" si="10"/>
        <v>2072024.46</v>
      </c>
    </row>
    <row r="146" spans="1:56" s="29" customFormat="1" ht="28.5" customHeight="1" x14ac:dyDescent="0.2">
      <c r="A146" s="7">
        <v>1</v>
      </c>
      <c r="B146" s="27"/>
      <c r="C146" s="65"/>
      <c r="D146" s="68" t="s">
        <v>117</v>
      </c>
      <c r="E146" s="28" t="s">
        <v>18</v>
      </c>
      <c r="F146" s="28">
        <v>11182</v>
      </c>
      <c r="G146" s="28">
        <v>0</v>
      </c>
      <c r="H146" s="28">
        <v>125276</v>
      </c>
      <c r="I146" s="28">
        <v>67201</v>
      </c>
      <c r="J146" s="28">
        <v>18168</v>
      </c>
      <c r="K146" s="28">
        <v>2103</v>
      </c>
      <c r="L146" s="28">
        <v>7521</v>
      </c>
      <c r="M146" s="28">
        <v>35</v>
      </c>
      <c r="N146" s="28">
        <v>0</v>
      </c>
      <c r="O146" s="28">
        <v>1785</v>
      </c>
      <c r="P146" s="28">
        <v>5</v>
      </c>
      <c r="Q146" s="28">
        <v>0</v>
      </c>
      <c r="R146" s="28">
        <v>53</v>
      </c>
      <c r="S146" s="28">
        <v>31</v>
      </c>
      <c r="T146" s="28">
        <v>3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9014</v>
      </c>
      <c r="AA146" s="28">
        <v>0</v>
      </c>
      <c r="AB146" s="28">
        <v>82587</v>
      </c>
      <c r="AC146" s="28">
        <v>51095</v>
      </c>
      <c r="AD146" s="28">
        <v>12666</v>
      </c>
      <c r="AE146" s="28">
        <v>899</v>
      </c>
      <c r="AF146" s="28">
        <v>4714</v>
      </c>
      <c r="AG146" s="28">
        <v>24</v>
      </c>
      <c r="AH146" s="28">
        <v>0</v>
      </c>
      <c r="AI146" s="28">
        <v>1419</v>
      </c>
      <c r="AJ146" s="28">
        <v>59</v>
      </c>
      <c r="AK146" s="28">
        <v>0</v>
      </c>
      <c r="AL146" s="28">
        <v>605</v>
      </c>
      <c r="AM146" s="28">
        <v>364</v>
      </c>
      <c r="AN146" s="28">
        <v>68</v>
      </c>
      <c r="AO146" s="28">
        <v>0</v>
      </c>
      <c r="AP146" s="28">
        <v>26</v>
      </c>
      <c r="AQ146" s="28">
        <v>0</v>
      </c>
      <c r="AR146" s="28">
        <v>0</v>
      </c>
      <c r="AS146" s="28">
        <v>3</v>
      </c>
      <c r="AT146" s="13">
        <f t="shared" ref="AT146:BD147" si="11">AT110+AT112+AT114+AT116+AT118+AT120+AT122+AT124+AT126+AT128+AT130+AT132+AT134+AT136+AT138+AT140+AT142+AT144</f>
        <v>20260</v>
      </c>
      <c r="AU146" s="14">
        <f t="shared" si="11"/>
        <v>0</v>
      </c>
      <c r="AV146" s="14">
        <f t="shared" si="11"/>
        <v>208521</v>
      </c>
      <c r="AW146" s="14">
        <f t="shared" si="11"/>
        <v>118691</v>
      </c>
      <c r="AX146" s="14">
        <f t="shared" si="11"/>
        <v>30905</v>
      </c>
      <c r="AY146" s="14">
        <f t="shared" si="11"/>
        <v>3002</v>
      </c>
      <c r="AZ146" s="14">
        <f t="shared" si="11"/>
        <v>12261</v>
      </c>
      <c r="BA146" s="14">
        <f t="shared" si="11"/>
        <v>59</v>
      </c>
      <c r="BB146" s="14">
        <f t="shared" si="11"/>
        <v>0</v>
      </c>
      <c r="BC146" s="14">
        <f t="shared" si="11"/>
        <v>3207</v>
      </c>
      <c r="BD146" s="15"/>
    </row>
    <row r="147" spans="1:56" s="33" customFormat="1" ht="22.5" customHeight="1" x14ac:dyDescent="0.2">
      <c r="A147" s="7">
        <v>1</v>
      </c>
      <c r="B147" s="30"/>
      <c r="C147" s="66"/>
      <c r="D147" s="69"/>
      <c r="E147" s="31" t="s">
        <v>19</v>
      </c>
      <c r="F147" s="31">
        <v>52107723.799999997</v>
      </c>
      <c r="G147" s="31">
        <v>258756788.89000002</v>
      </c>
      <c r="H147" s="31">
        <v>107209166.80000001</v>
      </c>
      <c r="I147" s="31">
        <v>133868350.42999996</v>
      </c>
      <c r="J147" s="31">
        <v>17679271.700000003</v>
      </c>
      <c r="K147" s="31">
        <v>14375410.899999999</v>
      </c>
      <c r="L147" s="31">
        <v>341919367.73999995</v>
      </c>
      <c r="M147" s="31">
        <v>6250631.2499999991</v>
      </c>
      <c r="N147" s="31">
        <v>0</v>
      </c>
      <c r="O147" s="31">
        <v>43395940.480000012</v>
      </c>
      <c r="P147" s="31">
        <v>23489.71</v>
      </c>
      <c r="Q147" s="31">
        <v>94083.37000000001</v>
      </c>
      <c r="R147" s="31">
        <v>43610.22</v>
      </c>
      <c r="S147" s="31">
        <v>47684.920000000006</v>
      </c>
      <c r="T147" s="31">
        <v>2788.28</v>
      </c>
      <c r="U147" s="31">
        <v>0</v>
      </c>
      <c r="V147" s="31">
        <v>0</v>
      </c>
      <c r="W147" s="31">
        <v>0</v>
      </c>
      <c r="X147" s="31">
        <v>0</v>
      </c>
      <c r="Y147" s="31">
        <v>0</v>
      </c>
      <c r="Z147" s="31">
        <v>42004881.200000003</v>
      </c>
      <c r="AA147" s="31">
        <v>178855879.22000003</v>
      </c>
      <c r="AB147" s="31">
        <v>69696399.320000008</v>
      </c>
      <c r="AC147" s="31">
        <v>96832818.439999998</v>
      </c>
      <c r="AD147" s="31">
        <v>12326661.470000001</v>
      </c>
      <c r="AE147" s="31">
        <v>6152201.5800000001</v>
      </c>
      <c r="AF147" s="31">
        <v>224963971.79000005</v>
      </c>
      <c r="AG147" s="31">
        <v>4097716.6900000004</v>
      </c>
      <c r="AH147" s="31">
        <v>0</v>
      </c>
      <c r="AI147" s="31">
        <v>37551857.619999997</v>
      </c>
      <c r="AJ147" s="31">
        <v>273920.15999999997</v>
      </c>
      <c r="AK147" s="31">
        <v>1277148</v>
      </c>
      <c r="AL147" s="31">
        <v>527280.86</v>
      </c>
      <c r="AM147" s="31">
        <v>684630.79000000015</v>
      </c>
      <c r="AN147" s="31">
        <v>65236.42</v>
      </c>
      <c r="AO147" s="31">
        <v>0</v>
      </c>
      <c r="AP147" s="31">
        <v>936634.11</v>
      </c>
      <c r="AQ147" s="31">
        <v>0</v>
      </c>
      <c r="AR147" s="31">
        <v>0</v>
      </c>
      <c r="AS147" s="31">
        <v>67649.590000000011</v>
      </c>
      <c r="AT147" s="32">
        <f t="shared" si="11"/>
        <v>94410014.870000005</v>
      </c>
      <c r="AU147" s="32">
        <f t="shared" si="11"/>
        <v>438983899.48000002</v>
      </c>
      <c r="AV147" s="32">
        <f t="shared" si="11"/>
        <v>177476457.19999999</v>
      </c>
      <c r="AW147" s="32">
        <f t="shared" si="11"/>
        <v>231433484.57999998</v>
      </c>
      <c r="AX147" s="32">
        <f t="shared" si="11"/>
        <v>30073957.870000001</v>
      </c>
      <c r="AY147" s="32">
        <f>AY111+AY113+AY115+AY117+AY119+AY121+AY123+AY125+AY127+AY129+AY131+AY133+AY135+AY137+AY139+AY141+AY143+AY145</f>
        <v>20527612.48</v>
      </c>
      <c r="AZ147" s="32">
        <f t="shared" si="11"/>
        <v>567819973.63999999</v>
      </c>
      <c r="BA147" s="32">
        <f t="shared" si="11"/>
        <v>10348347.940000001</v>
      </c>
      <c r="BB147" s="32">
        <f t="shared" si="11"/>
        <v>0</v>
      </c>
      <c r="BC147" s="32">
        <f t="shared" si="11"/>
        <v>81015447.689999998</v>
      </c>
      <c r="BD147" s="32">
        <f t="shared" si="11"/>
        <v>1202756948.1600003</v>
      </c>
    </row>
    <row r="148" spans="1:56" s="16" customFormat="1" ht="19.5" customHeight="1" x14ac:dyDescent="0.2">
      <c r="A148" s="7">
        <v>1</v>
      </c>
      <c r="B148" s="11" t="s">
        <v>118</v>
      </c>
      <c r="C148" s="65">
        <v>75</v>
      </c>
      <c r="D148" s="65" t="s">
        <v>119</v>
      </c>
      <c r="E148" s="12" t="s">
        <v>18</v>
      </c>
      <c r="F148" s="12">
        <v>1945</v>
      </c>
      <c r="G148" s="12">
        <v>0</v>
      </c>
      <c r="H148" s="12">
        <v>21790</v>
      </c>
      <c r="I148" s="12">
        <v>14408</v>
      </c>
      <c r="J148" s="12">
        <v>8794</v>
      </c>
      <c r="K148" s="12">
        <v>0</v>
      </c>
      <c r="L148" s="12">
        <v>1797</v>
      </c>
      <c r="M148" s="12">
        <v>0</v>
      </c>
      <c r="N148" s="12">
        <v>0</v>
      </c>
      <c r="O148" s="12">
        <v>750</v>
      </c>
      <c r="P148" s="12">
        <v>2</v>
      </c>
      <c r="Q148" s="12">
        <v>0</v>
      </c>
      <c r="R148" s="12">
        <v>20</v>
      </c>
      <c r="S148" s="12">
        <v>13</v>
      </c>
      <c r="T148" s="12">
        <v>0</v>
      </c>
      <c r="U148" s="12">
        <v>0</v>
      </c>
      <c r="V148" s="12">
        <v>2</v>
      </c>
      <c r="W148" s="12">
        <v>0</v>
      </c>
      <c r="X148" s="12">
        <v>0</v>
      </c>
      <c r="Y148" s="12">
        <v>0</v>
      </c>
      <c r="Z148" s="12">
        <v>545</v>
      </c>
      <c r="AA148" s="12">
        <v>0</v>
      </c>
      <c r="AB148" s="12">
        <v>6049</v>
      </c>
      <c r="AC148" s="12">
        <v>4000</v>
      </c>
      <c r="AD148" s="12">
        <v>1924</v>
      </c>
      <c r="AE148" s="12">
        <v>0</v>
      </c>
      <c r="AF148" s="12">
        <v>383</v>
      </c>
      <c r="AG148" s="12">
        <v>0</v>
      </c>
      <c r="AH148" s="12">
        <v>0</v>
      </c>
      <c r="AI148" s="12">
        <v>204</v>
      </c>
      <c r="AJ148" s="12">
        <v>12</v>
      </c>
      <c r="AK148" s="12">
        <v>0</v>
      </c>
      <c r="AL148" s="12">
        <v>119</v>
      </c>
      <c r="AM148" s="12">
        <v>79</v>
      </c>
      <c r="AN148" s="12">
        <v>32</v>
      </c>
      <c r="AO148" s="12">
        <v>0</v>
      </c>
      <c r="AP148" s="12">
        <v>4</v>
      </c>
      <c r="AQ148" s="12">
        <v>0</v>
      </c>
      <c r="AR148" s="12">
        <v>0</v>
      </c>
      <c r="AS148" s="12">
        <v>3</v>
      </c>
      <c r="AT148" s="13">
        <f t="shared" si="8"/>
        <v>2504</v>
      </c>
      <c r="AU148" s="14">
        <f t="shared" si="8"/>
        <v>0</v>
      </c>
      <c r="AV148" s="14">
        <f t="shared" si="8"/>
        <v>27978</v>
      </c>
      <c r="AW148" s="14">
        <f t="shared" si="8"/>
        <v>18500</v>
      </c>
      <c r="AX148" s="14">
        <f t="shared" si="8"/>
        <v>10750</v>
      </c>
      <c r="AY148" s="14">
        <f t="shared" si="8"/>
        <v>0</v>
      </c>
      <c r="AZ148" s="14">
        <f t="shared" si="8"/>
        <v>2186</v>
      </c>
      <c r="BA148" s="14">
        <f t="shared" si="9"/>
        <v>0</v>
      </c>
      <c r="BB148" s="14">
        <f t="shared" si="9"/>
        <v>0</v>
      </c>
      <c r="BC148" s="14">
        <f t="shared" si="9"/>
        <v>957</v>
      </c>
      <c r="BD148" s="15"/>
    </row>
    <row r="149" spans="1:56" s="24" customFormat="1" ht="17.45" customHeight="1" x14ac:dyDescent="0.2">
      <c r="A149" s="7">
        <v>1</v>
      </c>
      <c r="B149" s="23"/>
      <c r="C149" s="66"/>
      <c r="D149" s="66"/>
      <c r="E149" s="18" t="s">
        <v>19</v>
      </c>
      <c r="F149" s="18">
        <v>10678980.800000001</v>
      </c>
      <c r="G149" s="18">
        <v>60040964.43</v>
      </c>
      <c r="H149" s="18">
        <v>20289375.850000001</v>
      </c>
      <c r="I149" s="18">
        <v>31193578.510000002</v>
      </c>
      <c r="J149" s="18">
        <v>8558010.0700000003</v>
      </c>
      <c r="K149" s="18">
        <v>0</v>
      </c>
      <c r="L149" s="18">
        <v>67005169.670000002</v>
      </c>
      <c r="M149" s="18">
        <v>0</v>
      </c>
      <c r="N149" s="18">
        <v>0</v>
      </c>
      <c r="O149" s="18">
        <v>18077860.149999999</v>
      </c>
      <c r="P149" s="18">
        <v>10137.56</v>
      </c>
      <c r="Q149" s="18">
        <v>47021.02</v>
      </c>
      <c r="R149" s="18">
        <v>18782.32</v>
      </c>
      <c r="S149" s="18">
        <v>28238.7</v>
      </c>
      <c r="T149" s="18">
        <v>0</v>
      </c>
      <c r="U149" s="18">
        <v>0</v>
      </c>
      <c r="V149" s="18">
        <v>81218.39</v>
      </c>
      <c r="W149" s="18">
        <v>0</v>
      </c>
      <c r="X149" s="18">
        <v>0</v>
      </c>
      <c r="Y149" s="18">
        <v>0</v>
      </c>
      <c r="Z149" s="18">
        <v>2993681.38</v>
      </c>
      <c r="AA149" s="18">
        <v>16157957</v>
      </c>
      <c r="AB149" s="18">
        <v>5632012.3300000001</v>
      </c>
      <c r="AC149" s="18">
        <v>8653226.0800000001</v>
      </c>
      <c r="AD149" s="18">
        <v>1872718.59</v>
      </c>
      <c r="AE149" s="18">
        <v>0</v>
      </c>
      <c r="AF149" s="18">
        <v>13969562.65</v>
      </c>
      <c r="AG149" s="18">
        <v>0</v>
      </c>
      <c r="AH149" s="18">
        <v>0</v>
      </c>
      <c r="AI149" s="18">
        <v>4999766.7</v>
      </c>
      <c r="AJ149" s="18">
        <v>63721.75</v>
      </c>
      <c r="AK149" s="18">
        <v>310662.52</v>
      </c>
      <c r="AL149" s="18">
        <v>111352.32000000001</v>
      </c>
      <c r="AM149" s="18">
        <v>167923.86</v>
      </c>
      <c r="AN149" s="18">
        <v>31386.35</v>
      </c>
      <c r="AO149" s="18">
        <v>0</v>
      </c>
      <c r="AP149" s="18">
        <v>162436.78</v>
      </c>
      <c r="AQ149" s="18">
        <v>0</v>
      </c>
      <c r="AR149" s="18">
        <v>0</v>
      </c>
      <c r="AS149" s="18">
        <v>69441.210000000006</v>
      </c>
      <c r="AT149" s="19">
        <f t="shared" si="8"/>
        <v>13746521.49</v>
      </c>
      <c r="AU149" s="20">
        <f t="shared" si="8"/>
        <v>76556604.969999999</v>
      </c>
      <c r="AV149" s="20">
        <f t="shared" si="8"/>
        <v>26051522.82</v>
      </c>
      <c r="AW149" s="20">
        <f t="shared" si="8"/>
        <v>40042967.149999999</v>
      </c>
      <c r="AX149" s="20">
        <f t="shared" si="8"/>
        <v>10462115.01</v>
      </c>
      <c r="AY149" s="20">
        <f t="shared" si="8"/>
        <v>0</v>
      </c>
      <c r="AZ149" s="20">
        <f t="shared" si="8"/>
        <v>81218387.49000001</v>
      </c>
      <c r="BA149" s="20">
        <f t="shared" si="9"/>
        <v>0</v>
      </c>
      <c r="BB149" s="20">
        <f t="shared" si="9"/>
        <v>0</v>
      </c>
      <c r="BC149" s="20">
        <f t="shared" si="9"/>
        <v>23147068.059999999</v>
      </c>
      <c r="BD149" s="21">
        <f t="shared" si="10"/>
        <v>194668582.01000002</v>
      </c>
    </row>
    <row r="150" spans="1:56" s="16" customFormat="1" ht="14.25" customHeight="1" x14ac:dyDescent="0.2">
      <c r="A150" s="7">
        <v>1</v>
      </c>
      <c r="B150" s="11" t="s">
        <v>120</v>
      </c>
      <c r="C150" s="65">
        <v>76</v>
      </c>
      <c r="D150" s="70" t="s">
        <v>121</v>
      </c>
      <c r="E150" s="12" t="s">
        <v>18</v>
      </c>
      <c r="F150" s="12">
        <v>0</v>
      </c>
      <c r="G150" s="12">
        <v>0</v>
      </c>
      <c r="H150" s="12">
        <v>873</v>
      </c>
      <c r="I150" s="12">
        <v>3417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5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237</v>
      </c>
      <c r="AC150" s="12">
        <v>975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2">
        <v>0</v>
      </c>
      <c r="AL150" s="12">
        <v>1</v>
      </c>
      <c r="AM150" s="12">
        <v>13</v>
      </c>
      <c r="AN150" s="12">
        <v>0</v>
      </c>
      <c r="AO150" s="12">
        <v>0</v>
      </c>
      <c r="AP150" s="12">
        <v>0</v>
      </c>
      <c r="AQ150" s="12">
        <v>0</v>
      </c>
      <c r="AR150" s="12">
        <v>0</v>
      </c>
      <c r="AS150" s="12">
        <v>0</v>
      </c>
      <c r="AT150" s="13">
        <f t="shared" si="8"/>
        <v>0</v>
      </c>
      <c r="AU150" s="14">
        <f t="shared" si="8"/>
        <v>0</v>
      </c>
      <c r="AV150" s="14">
        <f t="shared" si="8"/>
        <v>1111</v>
      </c>
      <c r="AW150" s="14">
        <f t="shared" si="8"/>
        <v>4410</v>
      </c>
      <c r="AX150" s="14">
        <f t="shared" si="8"/>
        <v>0</v>
      </c>
      <c r="AY150" s="14">
        <f t="shared" si="8"/>
        <v>0</v>
      </c>
      <c r="AZ150" s="14">
        <f t="shared" si="8"/>
        <v>0</v>
      </c>
      <c r="BA150" s="14">
        <f t="shared" si="9"/>
        <v>0</v>
      </c>
      <c r="BB150" s="14">
        <f t="shared" si="9"/>
        <v>0</v>
      </c>
      <c r="BC150" s="14">
        <f t="shared" si="9"/>
        <v>0</v>
      </c>
      <c r="BD150" s="15"/>
    </row>
    <row r="151" spans="1:56" s="24" customFormat="1" ht="15.75" customHeight="1" x14ac:dyDescent="0.2">
      <c r="A151" s="7">
        <v>1</v>
      </c>
      <c r="B151" s="23"/>
      <c r="C151" s="66"/>
      <c r="D151" s="71"/>
      <c r="E151" s="18" t="s">
        <v>19</v>
      </c>
      <c r="F151" s="18">
        <v>0</v>
      </c>
      <c r="G151" s="18">
        <v>7471877.5999999996</v>
      </c>
      <c r="H151" s="18">
        <v>561015.36</v>
      </c>
      <c r="I151" s="18">
        <v>6910862.2400000002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8917.24</v>
      </c>
      <c r="R151" s="18">
        <v>0</v>
      </c>
      <c r="S151" s="18">
        <v>8917.24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2122741.27</v>
      </c>
      <c r="AB151" s="18">
        <v>152030.88</v>
      </c>
      <c r="AC151" s="18">
        <v>1970710.39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27465.48</v>
      </c>
      <c r="AL151" s="18">
        <v>713.76</v>
      </c>
      <c r="AM151" s="18">
        <v>26751.72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9">
        <f t="shared" si="8"/>
        <v>0</v>
      </c>
      <c r="AU151" s="20">
        <f t="shared" si="8"/>
        <v>9631001.5899999999</v>
      </c>
      <c r="AV151" s="20">
        <f t="shared" si="8"/>
        <v>713760</v>
      </c>
      <c r="AW151" s="20">
        <f t="shared" si="8"/>
        <v>8917241.5899999999</v>
      </c>
      <c r="AX151" s="20">
        <f t="shared" si="8"/>
        <v>0</v>
      </c>
      <c r="AY151" s="20">
        <f t="shared" si="8"/>
        <v>0</v>
      </c>
      <c r="AZ151" s="20">
        <f t="shared" si="8"/>
        <v>0</v>
      </c>
      <c r="BA151" s="20">
        <f t="shared" si="9"/>
        <v>0</v>
      </c>
      <c r="BB151" s="20">
        <f t="shared" si="9"/>
        <v>0</v>
      </c>
      <c r="BC151" s="20">
        <f t="shared" si="9"/>
        <v>0</v>
      </c>
      <c r="BD151" s="21">
        <f t="shared" si="10"/>
        <v>9631001.5899999999</v>
      </c>
    </row>
    <row r="152" spans="1:56" s="16" customFormat="1" ht="16.5" customHeight="1" x14ac:dyDescent="0.2">
      <c r="A152" s="7">
        <v>1</v>
      </c>
      <c r="B152" s="26" t="s">
        <v>122</v>
      </c>
      <c r="C152" s="65">
        <v>77</v>
      </c>
      <c r="D152" s="65" t="s">
        <v>123</v>
      </c>
      <c r="E152" s="12" t="s">
        <v>18</v>
      </c>
      <c r="F152" s="12">
        <v>448</v>
      </c>
      <c r="G152" s="12">
        <v>0</v>
      </c>
      <c r="H152" s="12">
        <v>1810</v>
      </c>
      <c r="I152" s="12">
        <v>1079</v>
      </c>
      <c r="J152" s="12">
        <v>459</v>
      </c>
      <c r="K152" s="12">
        <v>0</v>
      </c>
      <c r="L152" s="12">
        <v>178</v>
      </c>
      <c r="M152" s="12">
        <v>0</v>
      </c>
      <c r="N152" s="12">
        <v>0</v>
      </c>
      <c r="O152" s="12">
        <v>142</v>
      </c>
      <c r="P152" s="12">
        <v>1</v>
      </c>
      <c r="Q152" s="12">
        <v>0</v>
      </c>
      <c r="R152" s="12">
        <v>3</v>
      </c>
      <c r="S152" s="12">
        <v>2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16</v>
      </c>
      <c r="AA152" s="12">
        <v>0</v>
      </c>
      <c r="AB152" s="12">
        <v>62</v>
      </c>
      <c r="AC152" s="12">
        <v>37</v>
      </c>
      <c r="AD152" s="12">
        <v>11</v>
      </c>
      <c r="AE152" s="12">
        <v>0</v>
      </c>
      <c r="AF152" s="12">
        <v>6</v>
      </c>
      <c r="AG152" s="12">
        <v>0</v>
      </c>
      <c r="AH152" s="12">
        <v>0</v>
      </c>
      <c r="AI152" s="12">
        <v>6</v>
      </c>
      <c r="AJ152" s="12">
        <v>6</v>
      </c>
      <c r="AK152" s="12">
        <v>0</v>
      </c>
      <c r="AL152" s="12">
        <v>12</v>
      </c>
      <c r="AM152" s="12">
        <v>7</v>
      </c>
      <c r="AN152" s="12">
        <v>5</v>
      </c>
      <c r="AO152" s="12">
        <v>0</v>
      </c>
      <c r="AP152" s="12">
        <v>3</v>
      </c>
      <c r="AQ152" s="12">
        <v>0</v>
      </c>
      <c r="AR152" s="12">
        <v>0</v>
      </c>
      <c r="AS152" s="12">
        <v>0</v>
      </c>
      <c r="AT152" s="13">
        <f t="shared" si="8"/>
        <v>471</v>
      </c>
      <c r="AU152" s="14">
        <f t="shared" si="8"/>
        <v>0</v>
      </c>
      <c r="AV152" s="14">
        <f t="shared" si="8"/>
        <v>1887</v>
      </c>
      <c r="AW152" s="14">
        <f t="shared" si="8"/>
        <v>1125</v>
      </c>
      <c r="AX152" s="14">
        <f t="shared" si="8"/>
        <v>475</v>
      </c>
      <c r="AY152" s="14">
        <f t="shared" si="8"/>
        <v>0</v>
      </c>
      <c r="AZ152" s="14">
        <f t="shared" si="8"/>
        <v>187</v>
      </c>
      <c r="BA152" s="14">
        <f t="shared" si="9"/>
        <v>0</v>
      </c>
      <c r="BB152" s="14">
        <f t="shared" si="9"/>
        <v>0</v>
      </c>
      <c r="BC152" s="14">
        <f t="shared" si="9"/>
        <v>148</v>
      </c>
      <c r="BD152" s="15"/>
    </row>
    <row r="153" spans="1:56" s="24" customFormat="1" ht="17.45" customHeight="1" x14ac:dyDescent="0.2">
      <c r="A153" s="7">
        <v>1</v>
      </c>
      <c r="B153" s="25"/>
      <c r="C153" s="66"/>
      <c r="D153" s="66"/>
      <c r="E153" s="18" t="s">
        <v>19</v>
      </c>
      <c r="F153" s="18">
        <v>750434.04</v>
      </c>
      <c r="G153" s="18">
        <v>10025400.82</v>
      </c>
      <c r="H153" s="18">
        <v>3151649.19</v>
      </c>
      <c r="I153" s="18">
        <v>6280377.2199999997</v>
      </c>
      <c r="J153" s="18">
        <v>593374.41</v>
      </c>
      <c r="K153" s="18">
        <v>0</v>
      </c>
      <c r="L153" s="18">
        <v>7499084.5700000003</v>
      </c>
      <c r="M153" s="18">
        <v>0</v>
      </c>
      <c r="N153" s="18">
        <v>0</v>
      </c>
      <c r="O153" s="18">
        <v>3916708.01</v>
      </c>
      <c r="P153" s="18">
        <v>938.82</v>
      </c>
      <c r="Q153" s="18">
        <v>14276.53</v>
      </c>
      <c r="R153" s="18">
        <v>4770.41</v>
      </c>
      <c r="S153" s="18">
        <v>9506.1200000000008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26287.1</v>
      </c>
      <c r="AA153" s="18">
        <v>337714.66</v>
      </c>
      <c r="AB153" s="18">
        <v>108129.24</v>
      </c>
      <c r="AC153" s="18">
        <v>215472.08</v>
      </c>
      <c r="AD153" s="18">
        <v>14113.35</v>
      </c>
      <c r="AE153" s="18">
        <v>0</v>
      </c>
      <c r="AF153" s="18">
        <v>323644.7</v>
      </c>
      <c r="AG153" s="18">
        <v>0</v>
      </c>
      <c r="AH153" s="18">
        <v>0</v>
      </c>
      <c r="AI153" s="18">
        <v>163196.17000000001</v>
      </c>
      <c r="AJ153" s="18">
        <v>10640.01</v>
      </c>
      <c r="AK153" s="18">
        <v>68001.2</v>
      </c>
      <c r="AL153" s="18">
        <v>20671.77</v>
      </c>
      <c r="AM153" s="18">
        <v>41193.19</v>
      </c>
      <c r="AN153" s="18">
        <v>6136.24</v>
      </c>
      <c r="AO153" s="18">
        <v>0</v>
      </c>
      <c r="AP153" s="18">
        <v>71043.960000000006</v>
      </c>
      <c r="AQ153" s="18">
        <v>0</v>
      </c>
      <c r="AR153" s="18">
        <v>0</v>
      </c>
      <c r="AS153" s="18">
        <v>0</v>
      </c>
      <c r="AT153" s="19">
        <f t="shared" si="8"/>
        <v>788299.97000000009</v>
      </c>
      <c r="AU153" s="20">
        <f t="shared" si="8"/>
        <v>10445393.210000001</v>
      </c>
      <c r="AV153" s="20">
        <f t="shared" si="8"/>
        <v>3285220.61</v>
      </c>
      <c r="AW153" s="20">
        <f t="shared" si="8"/>
        <v>6546548.6099999994</v>
      </c>
      <c r="AX153" s="20">
        <f t="shared" si="8"/>
        <v>613624</v>
      </c>
      <c r="AY153" s="20">
        <f t="shared" si="8"/>
        <v>0</v>
      </c>
      <c r="AZ153" s="20">
        <f t="shared" si="8"/>
        <v>7893773.2300000004</v>
      </c>
      <c r="BA153" s="20">
        <f t="shared" si="9"/>
        <v>0</v>
      </c>
      <c r="BB153" s="20">
        <f t="shared" si="9"/>
        <v>0</v>
      </c>
      <c r="BC153" s="20">
        <f t="shared" si="9"/>
        <v>4079904.1799999997</v>
      </c>
      <c r="BD153" s="21">
        <f t="shared" si="10"/>
        <v>23207370.59</v>
      </c>
    </row>
    <row r="154" spans="1:56" s="16" customFormat="1" ht="16.5" customHeight="1" x14ac:dyDescent="0.2">
      <c r="A154" s="7">
        <v>1</v>
      </c>
      <c r="B154" s="11" t="s">
        <v>124</v>
      </c>
      <c r="C154" s="65">
        <v>78</v>
      </c>
      <c r="D154" s="65" t="s">
        <v>125</v>
      </c>
      <c r="E154" s="12" t="s">
        <v>18</v>
      </c>
      <c r="F154" s="12">
        <v>520</v>
      </c>
      <c r="G154" s="12">
        <v>0</v>
      </c>
      <c r="H154" s="12">
        <v>6966</v>
      </c>
      <c r="I154" s="12">
        <v>3245</v>
      </c>
      <c r="J154" s="12">
        <v>1471</v>
      </c>
      <c r="K154" s="12">
        <v>0</v>
      </c>
      <c r="L154" s="12">
        <v>441</v>
      </c>
      <c r="M154" s="12">
        <v>0</v>
      </c>
      <c r="N154" s="12">
        <v>0</v>
      </c>
      <c r="O154" s="12">
        <v>144</v>
      </c>
      <c r="P154" s="12">
        <v>1</v>
      </c>
      <c r="Q154" s="12">
        <v>0</v>
      </c>
      <c r="R154" s="12">
        <v>8</v>
      </c>
      <c r="S154" s="12">
        <v>4</v>
      </c>
      <c r="T154" s="12">
        <v>0</v>
      </c>
      <c r="U154" s="12">
        <v>0</v>
      </c>
      <c r="V154" s="12">
        <v>1</v>
      </c>
      <c r="W154" s="12">
        <v>0</v>
      </c>
      <c r="X154" s="12">
        <v>0</v>
      </c>
      <c r="Y154" s="12">
        <v>0</v>
      </c>
      <c r="Z154" s="12">
        <v>378</v>
      </c>
      <c r="AA154" s="12">
        <v>0</v>
      </c>
      <c r="AB154" s="12">
        <v>4680</v>
      </c>
      <c r="AC154" s="12">
        <v>2180</v>
      </c>
      <c r="AD154" s="12">
        <v>1057</v>
      </c>
      <c r="AE154" s="12">
        <v>0</v>
      </c>
      <c r="AF154" s="12">
        <v>321</v>
      </c>
      <c r="AG154" s="12">
        <v>0</v>
      </c>
      <c r="AH154" s="12">
        <v>0</v>
      </c>
      <c r="AI154" s="12">
        <v>91</v>
      </c>
      <c r="AJ154" s="12">
        <v>53</v>
      </c>
      <c r="AK154" s="12">
        <v>0</v>
      </c>
      <c r="AL154" s="12">
        <v>790</v>
      </c>
      <c r="AM154" s="12">
        <v>368</v>
      </c>
      <c r="AN154" s="12">
        <v>147</v>
      </c>
      <c r="AO154" s="12">
        <v>0</v>
      </c>
      <c r="AP154" s="12">
        <v>45</v>
      </c>
      <c r="AQ154" s="12">
        <v>0</v>
      </c>
      <c r="AR154" s="12">
        <v>0</v>
      </c>
      <c r="AS154" s="12">
        <v>14</v>
      </c>
      <c r="AT154" s="13">
        <f t="shared" si="8"/>
        <v>952</v>
      </c>
      <c r="AU154" s="14">
        <f t="shared" si="8"/>
        <v>0</v>
      </c>
      <c r="AV154" s="14">
        <f t="shared" si="8"/>
        <v>12444</v>
      </c>
      <c r="AW154" s="14">
        <f t="shared" si="8"/>
        <v>5797</v>
      </c>
      <c r="AX154" s="14">
        <f t="shared" si="8"/>
        <v>2675</v>
      </c>
      <c r="AY154" s="14">
        <f t="shared" si="8"/>
        <v>0</v>
      </c>
      <c r="AZ154" s="14">
        <f t="shared" ref="AZ154:BC215" si="12">AP154+AF154+V154+L154</f>
        <v>808</v>
      </c>
      <c r="BA154" s="14">
        <f t="shared" si="9"/>
        <v>0</v>
      </c>
      <c r="BB154" s="14">
        <f t="shared" si="9"/>
        <v>0</v>
      </c>
      <c r="BC154" s="14">
        <f t="shared" si="9"/>
        <v>249</v>
      </c>
      <c r="BD154" s="15"/>
    </row>
    <row r="155" spans="1:56" s="24" customFormat="1" ht="15.75" customHeight="1" x14ac:dyDescent="0.2">
      <c r="A155" s="7">
        <v>1</v>
      </c>
      <c r="B155" s="23"/>
      <c r="C155" s="66"/>
      <c r="D155" s="66"/>
      <c r="E155" s="18" t="s">
        <v>19</v>
      </c>
      <c r="F155" s="18">
        <v>1885982.29</v>
      </c>
      <c r="G155" s="18">
        <v>12565356.24</v>
      </c>
      <c r="H155" s="18">
        <v>4824511.1100000003</v>
      </c>
      <c r="I155" s="18">
        <v>6547631.9500000002</v>
      </c>
      <c r="J155" s="18">
        <v>1193213.18</v>
      </c>
      <c r="K155" s="18">
        <v>0</v>
      </c>
      <c r="L155" s="18">
        <v>13323802.140000001</v>
      </c>
      <c r="M155" s="18">
        <v>0</v>
      </c>
      <c r="N155" s="18">
        <v>0</v>
      </c>
      <c r="O155" s="18">
        <v>2415021.16</v>
      </c>
      <c r="P155" s="18">
        <v>3978.55</v>
      </c>
      <c r="Q155" s="18">
        <v>12886.28</v>
      </c>
      <c r="R155" s="18">
        <v>5466.87</v>
      </c>
      <c r="S155" s="18">
        <v>7419.41</v>
      </c>
      <c r="T155" s="18">
        <v>0</v>
      </c>
      <c r="U155" s="18">
        <v>0</v>
      </c>
      <c r="V155" s="18">
        <v>24357.96</v>
      </c>
      <c r="W155" s="18">
        <v>0</v>
      </c>
      <c r="X155" s="18">
        <v>0</v>
      </c>
      <c r="Y155" s="18">
        <v>0</v>
      </c>
      <c r="Z155" s="18">
        <v>1371220.07</v>
      </c>
      <c r="AA155" s="18">
        <v>8497434.8399999999</v>
      </c>
      <c r="AB155" s="18">
        <v>3241397.22</v>
      </c>
      <c r="AC155" s="18">
        <v>4399093.6100000003</v>
      </c>
      <c r="AD155" s="18">
        <v>856944.01</v>
      </c>
      <c r="AE155" s="18">
        <v>0</v>
      </c>
      <c r="AF155" s="18">
        <v>9597034.8100000005</v>
      </c>
      <c r="AG155" s="18">
        <v>0</v>
      </c>
      <c r="AH155" s="18">
        <v>0</v>
      </c>
      <c r="AI155" s="18">
        <v>1530351.95</v>
      </c>
      <c r="AJ155" s="18">
        <v>193724.43</v>
      </c>
      <c r="AK155" s="18">
        <v>1409023.29</v>
      </c>
      <c r="AL155" s="18">
        <v>547142.39</v>
      </c>
      <c r="AM155" s="18">
        <v>742559.58</v>
      </c>
      <c r="AN155" s="18">
        <v>119321.32</v>
      </c>
      <c r="AO155" s="18">
        <v>0</v>
      </c>
      <c r="AP155" s="18">
        <v>1412761.47</v>
      </c>
      <c r="AQ155" s="18">
        <v>0</v>
      </c>
      <c r="AR155" s="18">
        <v>0</v>
      </c>
      <c r="AS155" s="18">
        <v>247371.96</v>
      </c>
      <c r="AT155" s="19">
        <f t="shared" ref="AT155:AY197" si="13">AJ155+Z155+P155+F155</f>
        <v>3454905.34</v>
      </c>
      <c r="AU155" s="20">
        <f t="shared" si="13"/>
        <v>22484700.649999999</v>
      </c>
      <c r="AV155" s="20">
        <f t="shared" si="13"/>
        <v>8618517.5899999999</v>
      </c>
      <c r="AW155" s="20">
        <f t="shared" si="13"/>
        <v>11696704.550000001</v>
      </c>
      <c r="AX155" s="20">
        <f t="shared" si="13"/>
        <v>2169478.5099999998</v>
      </c>
      <c r="AY155" s="20">
        <f t="shared" si="13"/>
        <v>0</v>
      </c>
      <c r="AZ155" s="20">
        <f t="shared" si="12"/>
        <v>24357956.380000003</v>
      </c>
      <c r="BA155" s="20">
        <f t="shared" si="9"/>
        <v>0</v>
      </c>
      <c r="BB155" s="20">
        <f t="shared" si="9"/>
        <v>0</v>
      </c>
      <c r="BC155" s="20">
        <f t="shared" si="9"/>
        <v>4192745.0700000003</v>
      </c>
      <c r="BD155" s="21">
        <f t="shared" si="10"/>
        <v>54490307.439999998</v>
      </c>
    </row>
    <row r="156" spans="1:56" s="16" customFormat="1" ht="19.5" customHeight="1" x14ac:dyDescent="0.2">
      <c r="A156" s="7">
        <v>1</v>
      </c>
      <c r="B156" s="11" t="s">
        <v>126</v>
      </c>
      <c r="C156" s="65">
        <v>79</v>
      </c>
      <c r="D156" s="65" t="s">
        <v>127</v>
      </c>
      <c r="E156" s="12" t="s">
        <v>18</v>
      </c>
      <c r="F156" s="12">
        <v>1309</v>
      </c>
      <c r="G156" s="12">
        <v>0</v>
      </c>
      <c r="H156" s="12">
        <v>10624</v>
      </c>
      <c r="I156" s="12">
        <v>7255</v>
      </c>
      <c r="J156" s="12">
        <v>899</v>
      </c>
      <c r="K156" s="12">
        <v>0</v>
      </c>
      <c r="L156" s="12">
        <v>595</v>
      </c>
      <c r="M156" s="12">
        <v>0</v>
      </c>
      <c r="N156" s="12">
        <v>0</v>
      </c>
      <c r="O156" s="12">
        <v>300</v>
      </c>
      <c r="P156" s="12">
        <v>1</v>
      </c>
      <c r="Q156" s="12">
        <v>0</v>
      </c>
      <c r="R156" s="12">
        <v>8</v>
      </c>
      <c r="S156" s="12">
        <v>6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482</v>
      </c>
      <c r="AA156" s="12">
        <v>0</v>
      </c>
      <c r="AB156" s="12">
        <v>3930</v>
      </c>
      <c r="AC156" s="12">
        <v>2684</v>
      </c>
      <c r="AD156" s="12">
        <v>372</v>
      </c>
      <c r="AE156" s="12">
        <v>0</v>
      </c>
      <c r="AF156" s="12">
        <v>239</v>
      </c>
      <c r="AG156" s="12">
        <v>0</v>
      </c>
      <c r="AH156" s="12">
        <v>0</v>
      </c>
      <c r="AI156" s="12">
        <v>110</v>
      </c>
      <c r="AJ156" s="12">
        <v>11</v>
      </c>
      <c r="AK156" s="12">
        <v>0</v>
      </c>
      <c r="AL156" s="12">
        <v>82</v>
      </c>
      <c r="AM156" s="12">
        <v>56</v>
      </c>
      <c r="AN156" s="12">
        <v>4</v>
      </c>
      <c r="AO156" s="12">
        <v>0</v>
      </c>
      <c r="AP156" s="12">
        <v>2</v>
      </c>
      <c r="AQ156" s="12">
        <v>0</v>
      </c>
      <c r="AR156" s="12">
        <v>0</v>
      </c>
      <c r="AS156" s="12">
        <v>2</v>
      </c>
      <c r="AT156" s="13">
        <f t="shared" si="13"/>
        <v>1803</v>
      </c>
      <c r="AU156" s="14">
        <f t="shared" si="13"/>
        <v>0</v>
      </c>
      <c r="AV156" s="14">
        <f t="shared" si="13"/>
        <v>14644</v>
      </c>
      <c r="AW156" s="14">
        <f t="shared" si="13"/>
        <v>10001</v>
      </c>
      <c r="AX156" s="14">
        <f t="shared" si="13"/>
        <v>1275</v>
      </c>
      <c r="AY156" s="14">
        <f t="shared" si="13"/>
        <v>0</v>
      </c>
      <c r="AZ156" s="14">
        <f t="shared" si="12"/>
        <v>836</v>
      </c>
      <c r="BA156" s="14">
        <f t="shared" si="9"/>
        <v>0</v>
      </c>
      <c r="BB156" s="14">
        <f t="shared" si="9"/>
        <v>0</v>
      </c>
      <c r="BC156" s="14">
        <f t="shared" si="9"/>
        <v>412</v>
      </c>
      <c r="BD156" s="15"/>
    </row>
    <row r="157" spans="1:56" s="24" customFormat="1" ht="15.75" customHeight="1" x14ac:dyDescent="0.2">
      <c r="A157" s="7">
        <v>1</v>
      </c>
      <c r="B157" s="23"/>
      <c r="C157" s="66"/>
      <c r="D157" s="66"/>
      <c r="E157" s="18" t="s">
        <v>19</v>
      </c>
      <c r="F157" s="18">
        <v>4714903.3899999997</v>
      </c>
      <c r="G157" s="18">
        <v>28528458.850000001</v>
      </c>
      <c r="H157" s="18">
        <v>10302452.83</v>
      </c>
      <c r="I157" s="18">
        <v>17351202.890000001</v>
      </c>
      <c r="J157" s="18">
        <v>874803.13</v>
      </c>
      <c r="K157" s="18">
        <v>0</v>
      </c>
      <c r="L157" s="18">
        <v>21641099.719999999</v>
      </c>
      <c r="M157" s="18">
        <v>0</v>
      </c>
      <c r="N157" s="18">
        <v>0</v>
      </c>
      <c r="O157" s="18">
        <v>5871298.1299999999</v>
      </c>
      <c r="P157" s="18">
        <v>1664.14</v>
      </c>
      <c r="Q157" s="18">
        <v>20706.400000000001</v>
      </c>
      <c r="R157" s="18">
        <v>7720.31</v>
      </c>
      <c r="S157" s="18">
        <v>12986.09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1734782.69</v>
      </c>
      <c r="AA157" s="18">
        <v>10584917.9</v>
      </c>
      <c r="AB157" s="18">
        <v>3811456.21</v>
      </c>
      <c r="AC157" s="18">
        <v>6411131.8899999997</v>
      </c>
      <c r="AD157" s="18">
        <v>362329.81</v>
      </c>
      <c r="AE157" s="18">
        <v>0</v>
      </c>
      <c r="AF157" s="18">
        <v>8547325.0999999996</v>
      </c>
      <c r="AG157" s="18">
        <v>0</v>
      </c>
      <c r="AH157" s="18">
        <v>0</v>
      </c>
      <c r="AI157" s="18">
        <v>1933519.87</v>
      </c>
      <c r="AJ157" s="18">
        <v>39199.96</v>
      </c>
      <c r="AK157" s="18">
        <v>215564.92</v>
      </c>
      <c r="AL157" s="18">
        <v>78984.679999999993</v>
      </c>
      <c r="AM157" s="18">
        <v>132857.67000000001</v>
      </c>
      <c r="AN157" s="18">
        <v>3722.57</v>
      </c>
      <c r="AO157" s="18">
        <v>0</v>
      </c>
      <c r="AP157" s="18">
        <v>121238.66</v>
      </c>
      <c r="AQ157" s="18">
        <v>0</v>
      </c>
      <c r="AR157" s="18">
        <v>0</v>
      </c>
      <c r="AS157" s="18">
        <v>55018.86</v>
      </c>
      <c r="AT157" s="19">
        <f t="shared" si="13"/>
        <v>6490550.1799999997</v>
      </c>
      <c r="AU157" s="20">
        <f t="shared" si="13"/>
        <v>39349648.07</v>
      </c>
      <c r="AV157" s="20">
        <f t="shared" si="13"/>
        <v>14200614.030000001</v>
      </c>
      <c r="AW157" s="20">
        <f t="shared" si="13"/>
        <v>23908178.539999999</v>
      </c>
      <c r="AX157" s="20">
        <f t="shared" si="13"/>
        <v>1240855.51</v>
      </c>
      <c r="AY157" s="20">
        <f t="shared" si="13"/>
        <v>0</v>
      </c>
      <c r="AZ157" s="20">
        <f t="shared" si="12"/>
        <v>30309663.479999997</v>
      </c>
      <c r="BA157" s="20">
        <f t="shared" si="9"/>
        <v>0</v>
      </c>
      <c r="BB157" s="20">
        <f t="shared" si="9"/>
        <v>0</v>
      </c>
      <c r="BC157" s="20">
        <f t="shared" si="9"/>
        <v>7859836.8600000003</v>
      </c>
      <c r="BD157" s="21">
        <f t="shared" si="10"/>
        <v>84009698.590000004</v>
      </c>
    </row>
    <row r="158" spans="1:56" s="16" customFormat="1" ht="18.75" customHeight="1" x14ac:dyDescent="0.2">
      <c r="A158" s="7">
        <v>1</v>
      </c>
      <c r="B158" s="11" t="s">
        <v>128</v>
      </c>
      <c r="C158" s="65">
        <v>80</v>
      </c>
      <c r="D158" s="65" t="s">
        <v>129</v>
      </c>
      <c r="E158" s="12" t="s">
        <v>18</v>
      </c>
      <c r="F158" s="12">
        <v>0</v>
      </c>
      <c r="G158" s="12">
        <v>0</v>
      </c>
      <c r="H158" s="12">
        <v>2219</v>
      </c>
      <c r="I158" s="12">
        <v>1144</v>
      </c>
      <c r="J158" s="12">
        <v>123</v>
      </c>
      <c r="K158" s="12">
        <v>0</v>
      </c>
      <c r="L158" s="12">
        <v>271</v>
      </c>
      <c r="M158" s="12">
        <v>0</v>
      </c>
      <c r="N158" s="12">
        <v>37</v>
      </c>
      <c r="O158" s="12">
        <v>74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911</v>
      </c>
      <c r="AC158" s="12">
        <v>470</v>
      </c>
      <c r="AD158" s="12">
        <v>58</v>
      </c>
      <c r="AE158" s="12">
        <v>0</v>
      </c>
      <c r="AF158" s="12">
        <v>110</v>
      </c>
      <c r="AG158" s="12">
        <v>0</v>
      </c>
      <c r="AH158" s="12">
        <v>11</v>
      </c>
      <c r="AI158" s="12">
        <v>35</v>
      </c>
      <c r="AJ158" s="12">
        <v>0</v>
      </c>
      <c r="AK158" s="12">
        <v>0</v>
      </c>
      <c r="AL158" s="12">
        <v>26</v>
      </c>
      <c r="AM158" s="12">
        <v>13</v>
      </c>
      <c r="AN158" s="12">
        <v>0</v>
      </c>
      <c r="AO158" s="12">
        <v>0</v>
      </c>
      <c r="AP158" s="12">
        <v>2</v>
      </c>
      <c r="AQ158" s="12">
        <v>0</v>
      </c>
      <c r="AR158" s="12">
        <v>0</v>
      </c>
      <c r="AS158" s="12">
        <v>0</v>
      </c>
      <c r="AT158" s="13">
        <f t="shared" si="13"/>
        <v>0</v>
      </c>
      <c r="AU158" s="14">
        <f t="shared" si="13"/>
        <v>0</v>
      </c>
      <c r="AV158" s="14">
        <f t="shared" si="13"/>
        <v>3156</v>
      </c>
      <c r="AW158" s="14">
        <f t="shared" si="13"/>
        <v>1627</v>
      </c>
      <c r="AX158" s="14">
        <f t="shared" si="13"/>
        <v>181</v>
      </c>
      <c r="AY158" s="14">
        <f t="shared" si="13"/>
        <v>0</v>
      </c>
      <c r="AZ158" s="14">
        <f t="shared" si="12"/>
        <v>383</v>
      </c>
      <c r="BA158" s="14">
        <f t="shared" si="9"/>
        <v>0</v>
      </c>
      <c r="BB158" s="14">
        <f t="shared" si="9"/>
        <v>48</v>
      </c>
      <c r="BC158" s="20">
        <f t="shared" si="9"/>
        <v>109</v>
      </c>
      <c r="BD158" s="15"/>
    </row>
    <row r="159" spans="1:56" s="24" customFormat="1" ht="13.5" customHeight="1" x14ac:dyDescent="0.2">
      <c r="A159" s="7">
        <v>1</v>
      </c>
      <c r="B159" s="25"/>
      <c r="C159" s="66"/>
      <c r="D159" s="66"/>
      <c r="E159" s="18" t="s">
        <v>19</v>
      </c>
      <c r="F159" s="18">
        <v>0</v>
      </c>
      <c r="G159" s="18">
        <v>3181512.53</v>
      </c>
      <c r="H159" s="18">
        <v>1485329.53</v>
      </c>
      <c r="I159" s="18">
        <v>1576885.69</v>
      </c>
      <c r="J159" s="18">
        <v>119297.31</v>
      </c>
      <c r="K159" s="18">
        <v>0</v>
      </c>
      <c r="L159" s="18">
        <v>11802436.91</v>
      </c>
      <c r="M159" s="18">
        <v>0</v>
      </c>
      <c r="N159" s="18">
        <v>3150001.15</v>
      </c>
      <c r="O159" s="18">
        <v>1640859.72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1322601.3</v>
      </c>
      <c r="AB159" s="18">
        <v>609806.66</v>
      </c>
      <c r="AC159" s="18">
        <v>656912.35</v>
      </c>
      <c r="AD159" s="18">
        <v>55882.29</v>
      </c>
      <c r="AE159" s="18">
        <v>0</v>
      </c>
      <c r="AF159" s="18">
        <v>4661466.68</v>
      </c>
      <c r="AG159" s="18">
        <v>0</v>
      </c>
      <c r="AH159" s="18">
        <v>935603.45</v>
      </c>
      <c r="AI159" s="18">
        <v>751064.07</v>
      </c>
      <c r="AJ159" s="18">
        <v>0</v>
      </c>
      <c r="AK159" s="18">
        <v>35233.96</v>
      </c>
      <c r="AL159" s="18">
        <v>17187.34</v>
      </c>
      <c r="AM159" s="18">
        <v>18046.63</v>
      </c>
      <c r="AN159" s="18">
        <v>0</v>
      </c>
      <c r="AO159" s="18">
        <v>0</v>
      </c>
      <c r="AP159" s="18">
        <v>66120.100000000006</v>
      </c>
      <c r="AQ159" s="18">
        <v>0</v>
      </c>
      <c r="AR159" s="18">
        <v>0</v>
      </c>
      <c r="AS159" s="18">
        <v>0</v>
      </c>
      <c r="AT159" s="19">
        <f t="shared" si="13"/>
        <v>0</v>
      </c>
      <c r="AU159" s="20">
        <f t="shared" si="13"/>
        <v>4539347.79</v>
      </c>
      <c r="AV159" s="20">
        <f t="shared" si="13"/>
        <v>2112323.5300000003</v>
      </c>
      <c r="AW159" s="20">
        <f t="shared" si="13"/>
        <v>2251844.67</v>
      </c>
      <c r="AX159" s="20">
        <f t="shared" si="13"/>
        <v>175179.6</v>
      </c>
      <c r="AY159" s="20">
        <f t="shared" si="13"/>
        <v>0</v>
      </c>
      <c r="AZ159" s="20">
        <f t="shared" si="12"/>
        <v>16530023.689999999</v>
      </c>
      <c r="BA159" s="20">
        <f t="shared" si="9"/>
        <v>0</v>
      </c>
      <c r="BB159" s="20">
        <f t="shared" si="9"/>
        <v>4085604.5999999996</v>
      </c>
      <c r="BC159" s="20">
        <f t="shared" si="9"/>
        <v>2391923.79</v>
      </c>
      <c r="BD159" s="21">
        <f t="shared" si="10"/>
        <v>23461295.27</v>
      </c>
    </row>
    <row r="160" spans="1:56" s="16" customFormat="1" ht="18" customHeight="1" x14ac:dyDescent="0.2">
      <c r="A160" s="7">
        <v>1</v>
      </c>
      <c r="B160" s="11" t="s">
        <v>130</v>
      </c>
      <c r="C160" s="65">
        <v>81</v>
      </c>
      <c r="D160" s="65" t="s">
        <v>131</v>
      </c>
      <c r="E160" s="12" t="s">
        <v>18</v>
      </c>
      <c r="F160" s="12">
        <v>966</v>
      </c>
      <c r="G160" s="12">
        <v>0</v>
      </c>
      <c r="H160" s="12">
        <v>4267</v>
      </c>
      <c r="I160" s="12">
        <v>3442</v>
      </c>
      <c r="J160" s="12">
        <v>1044</v>
      </c>
      <c r="K160" s="12">
        <v>0</v>
      </c>
      <c r="L160" s="12">
        <v>454</v>
      </c>
      <c r="M160" s="12">
        <v>0</v>
      </c>
      <c r="N160" s="12">
        <v>0</v>
      </c>
      <c r="O160" s="12">
        <v>166</v>
      </c>
      <c r="P160" s="12">
        <v>1</v>
      </c>
      <c r="Q160" s="12">
        <v>0</v>
      </c>
      <c r="R160" s="12">
        <v>4</v>
      </c>
      <c r="S160" s="12">
        <v>3</v>
      </c>
      <c r="T160" s="12">
        <v>2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730</v>
      </c>
      <c r="AA160" s="12">
        <v>0</v>
      </c>
      <c r="AB160" s="12">
        <v>3445</v>
      </c>
      <c r="AC160" s="12">
        <v>2779</v>
      </c>
      <c r="AD160" s="12">
        <v>738</v>
      </c>
      <c r="AE160" s="12">
        <v>0</v>
      </c>
      <c r="AF160" s="12">
        <v>311</v>
      </c>
      <c r="AG160" s="12">
        <v>0</v>
      </c>
      <c r="AH160" s="12">
        <v>0</v>
      </c>
      <c r="AI160" s="12">
        <v>149</v>
      </c>
      <c r="AJ160" s="12">
        <v>8</v>
      </c>
      <c r="AK160" s="12">
        <v>0</v>
      </c>
      <c r="AL160" s="12">
        <v>39</v>
      </c>
      <c r="AM160" s="12">
        <v>31</v>
      </c>
      <c r="AN160" s="12">
        <v>4</v>
      </c>
      <c r="AO160" s="12">
        <v>0</v>
      </c>
      <c r="AP160" s="12">
        <v>3</v>
      </c>
      <c r="AQ160" s="12">
        <v>0</v>
      </c>
      <c r="AR160" s="12">
        <v>0</v>
      </c>
      <c r="AS160" s="12">
        <v>1</v>
      </c>
      <c r="AT160" s="13">
        <f t="shared" si="13"/>
        <v>1705</v>
      </c>
      <c r="AU160" s="14">
        <f t="shared" si="13"/>
        <v>0</v>
      </c>
      <c r="AV160" s="14">
        <f t="shared" si="13"/>
        <v>7755</v>
      </c>
      <c r="AW160" s="14">
        <f t="shared" si="13"/>
        <v>6255</v>
      </c>
      <c r="AX160" s="14">
        <f t="shared" si="13"/>
        <v>1788</v>
      </c>
      <c r="AY160" s="14">
        <f t="shared" si="13"/>
        <v>0</v>
      </c>
      <c r="AZ160" s="14">
        <f t="shared" si="12"/>
        <v>768</v>
      </c>
      <c r="BA160" s="14">
        <f t="shared" si="9"/>
        <v>0</v>
      </c>
      <c r="BB160" s="14">
        <f t="shared" si="9"/>
        <v>0</v>
      </c>
      <c r="BC160" s="14">
        <f t="shared" si="9"/>
        <v>316</v>
      </c>
      <c r="BD160" s="15"/>
    </row>
    <row r="161" spans="1:56" s="24" customFormat="1" ht="18" customHeight="1" x14ac:dyDescent="0.2">
      <c r="A161" s="7">
        <v>1</v>
      </c>
      <c r="B161" s="23"/>
      <c r="C161" s="66"/>
      <c r="D161" s="66"/>
      <c r="E161" s="18" t="s">
        <v>19</v>
      </c>
      <c r="F161" s="18">
        <v>3451233.24</v>
      </c>
      <c r="G161" s="18">
        <v>14689983.630000001</v>
      </c>
      <c r="H161" s="18">
        <v>4986424.8099999996</v>
      </c>
      <c r="I161" s="18">
        <v>8687614.4600000009</v>
      </c>
      <c r="J161" s="18">
        <v>1015944.36</v>
      </c>
      <c r="K161" s="18">
        <v>0</v>
      </c>
      <c r="L161" s="18">
        <v>16594752.4</v>
      </c>
      <c r="M161" s="18">
        <v>0</v>
      </c>
      <c r="N161" s="18">
        <v>0</v>
      </c>
      <c r="O161" s="18">
        <v>3523327.27</v>
      </c>
      <c r="P161" s="18">
        <v>3335.34</v>
      </c>
      <c r="Q161" s="18">
        <v>13402.48</v>
      </c>
      <c r="R161" s="18">
        <v>4253.0200000000004</v>
      </c>
      <c r="S161" s="18">
        <v>7409.83</v>
      </c>
      <c r="T161" s="18">
        <v>1739.63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2606769.2599999998</v>
      </c>
      <c r="AA161" s="18">
        <v>11756703.52</v>
      </c>
      <c r="AB161" s="18">
        <v>4025243.23</v>
      </c>
      <c r="AC161" s="18">
        <v>7012992.7999999998</v>
      </c>
      <c r="AD161" s="18">
        <v>718467.5</v>
      </c>
      <c r="AE161" s="18">
        <v>0</v>
      </c>
      <c r="AF161" s="18">
        <v>11044667.99</v>
      </c>
      <c r="AG161" s="18">
        <v>0</v>
      </c>
      <c r="AH161" s="18">
        <v>0</v>
      </c>
      <c r="AI161" s="18">
        <v>3180408.02</v>
      </c>
      <c r="AJ161" s="18">
        <v>29601.05</v>
      </c>
      <c r="AK161" s="18">
        <v>126587.08</v>
      </c>
      <c r="AL161" s="18">
        <v>44892.95</v>
      </c>
      <c r="AM161" s="18">
        <v>78214.880000000005</v>
      </c>
      <c r="AN161" s="18">
        <v>3479.26</v>
      </c>
      <c r="AO161" s="18">
        <v>0</v>
      </c>
      <c r="AP161" s="18">
        <v>111001.69</v>
      </c>
      <c r="AQ161" s="18">
        <v>0</v>
      </c>
      <c r="AR161" s="18">
        <v>0</v>
      </c>
      <c r="AS161" s="18">
        <v>20171.72</v>
      </c>
      <c r="AT161" s="19">
        <f t="shared" si="13"/>
        <v>6090938.8899999997</v>
      </c>
      <c r="AU161" s="20">
        <f t="shared" si="13"/>
        <v>26586676.710000001</v>
      </c>
      <c r="AV161" s="20">
        <f t="shared" si="13"/>
        <v>9060814.0099999998</v>
      </c>
      <c r="AW161" s="20">
        <f t="shared" si="13"/>
        <v>15786231.970000001</v>
      </c>
      <c r="AX161" s="20">
        <f t="shared" si="13"/>
        <v>1739630.75</v>
      </c>
      <c r="AY161" s="20">
        <f t="shared" si="13"/>
        <v>0</v>
      </c>
      <c r="AZ161" s="20">
        <f t="shared" si="12"/>
        <v>27750422.079999998</v>
      </c>
      <c r="BA161" s="20">
        <f t="shared" si="9"/>
        <v>0</v>
      </c>
      <c r="BB161" s="20">
        <f t="shared" si="9"/>
        <v>0</v>
      </c>
      <c r="BC161" s="20">
        <f t="shared" si="9"/>
        <v>6723907.0099999998</v>
      </c>
      <c r="BD161" s="21">
        <f t="shared" si="10"/>
        <v>67151944.689999998</v>
      </c>
    </row>
    <row r="162" spans="1:56" s="16" customFormat="1" ht="16.5" customHeight="1" x14ac:dyDescent="0.2">
      <c r="A162" s="7">
        <v>1</v>
      </c>
      <c r="B162" s="11" t="s">
        <v>132</v>
      </c>
      <c r="C162" s="65">
        <v>82</v>
      </c>
      <c r="D162" s="65" t="s">
        <v>133</v>
      </c>
      <c r="E162" s="12" t="s">
        <v>18</v>
      </c>
      <c r="F162" s="12">
        <v>1186</v>
      </c>
      <c r="G162" s="12">
        <v>0</v>
      </c>
      <c r="H162" s="12">
        <v>10965</v>
      </c>
      <c r="I162" s="12">
        <v>5586</v>
      </c>
      <c r="J162" s="12">
        <v>1780</v>
      </c>
      <c r="K162" s="12">
        <v>183</v>
      </c>
      <c r="L162" s="12">
        <v>533</v>
      </c>
      <c r="M162" s="12">
        <v>0</v>
      </c>
      <c r="N162" s="12">
        <v>0</v>
      </c>
      <c r="O162" s="12">
        <v>274</v>
      </c>
      <c r="P162" s="12">
        <v>4</v>
      </c>
      <c r="Q162" s="12">
        <v>0</v>
      </c>
      <c r="R162" s="12">
        <v>14</v>
      </c>
      <c r="S162" s="12">
        <v>7</v>
      </c>
      <c r="T162" s="12">
        <v>2</v>
      </c>
      <c r="U162" s="12">
        <v>0</v>
      </c>
      <c r="V162" s="12">
        <v>1</v>
      </c>
      <c r="W162" s="12">
        <v>0</v>
      </c>
      <c r="X162" s="12">
        <v>0</v>
      </c>
      <c r="Y162" s="12">
        <v>0</v>
      </c>
      <c r="Z162" s="12">
        <v>45</v>
      </c>
      <c r="AA162" s="12">
        <v>0</v>
      </c>
      <c r="AB162" s="12">
        <v>1154</v>
      </c>
      <c r="AC162" s="12">
        <v>588</v>
      </c>
      <c r="AD162" s="12">
        <v>31</v>
      </c>
      <c r="AE162" s="12">
        <v>6</v>
      </c>
      <c r="AF162" s="12">
        <v>27</v>
      </c>
      <c r="AG162" s="12">
        <v>0</v>
      </c>
      <c r="AH162" s="12">
        <v>0</v>
      </c>
      <c r="AI162" s="12">
        <v>6</v>
      </c>
      <c r="AJ162" s="12">
        <v>18</v>
      </c>
      <c r="AK162" s="12">
        <v>0</v>
      </c>
      <c r="AL162" s="12">
        <v>135</v>
      </c>
      <c r="AM162" s="12">
        <v>69</v>
      </c>
      <c r="AN162" s="12">
        <v>13</v>
      </c>
      <c r="AO162" s="12">
        <v>0</v>
      </c>
      <c r="AP162" s="12">
        <v>8</v>
      </c>
      <c r="AQ162" s="12">
        <v>0</v>
      </c>
      <c r="AR162" s="12">
        <v>0</v>
      </c>
      <c r="AS162" s="12">
        <v>2</v>
      </c>
      <c r="AT162" s="13">
        <f t="shared" si="13"/>
        <v>1253</v>
      </c>
      <c r="AU162" s="14">
        <f t="shared" si="13"/>
        <v>0</v>
      </c>
      <c r="AV162" s="14">
        <f t="shared" si="13"/>
        <v>12268</v>
      </c>
      <c r="AW162" s="14">
        <f t="shared" si="13"/>
        <v>6250</v>
      </c>
      <c r="AX162" s="14">
        <f t="shared" si="13"/>
        <v>1826</v>
      </c>
      <c r="AY162" s="14">
        <f t="shared" si="13"/>
        <v>189</v>
      </c>
      <c r="AZ162" s="14">
        <f t="shared" si="12"/>
        <v>569</v>
      </c>
      <c r="BA162" s="14">
        <f t="shared" si="9"/>
        <v>0</v>
      </c>
      <c r="BB162" s="14">
        <f t="shared" si="9"/>
        <v>0</v>
      </c>
      <c r="BC162" s="14">
        <f t="shared" si="9"/>
        <v>282</v>
      </c>
      <c r="BD162" s="15"/>
    </row>
    <row r="163" spans="1:56" s="24" customFormat="1" x14ac:dyDescent="0.2">
      <c r="A163" s="7">
        <v>1</v>
      </c>
      <c r="B163" s="34"/>
      <c r="C163" s="66"/>
      <c r="D163" s="66"/>
      <c r="E163" s="18" t="s">
        <v>19</v>
      </c>
      <c r="F163" s="18">
        <v>3520534.92</v>
      </c>
      <c r="G163" s="18">
        <v>27525627.760000002</v>
      </c>
      <c r="H163" s="18">
        <v>10365319.74</v>
      </c>
      <c r="I163" s="18">
        <v>15717199.310000001</v>
      </c>
      <c r="J163" s="18">
        <v>1443108.71</v>
      </c>
      <c r="K163" s="18">
        <v>1238050.3700000001</v>
      </c>
      <c r="L163" s="18">
        <v>18120416.760000002</v>
      </c>
      <c r="M163" s="18">
        <v>0</v>
      </c>
      <c r="N163" s="18">
        <v>0</v>
      </c>
      <c r="O163" s="18">
        <v>4719514.26</v>
      </c>
      <c r="P163" s="18">
        <v>10476.44</v>
      </c>
      <c r="Q163" s="18">
        <v>33710.99</v>
      </c>
      <c r="R163" s="18">
        <v>12808.71</v>
      </c>
      <c r="S163" s="18">
        <v>19422.169999999998</v>
      </c>
      <c r="T163" s="18">
        <v>1480.11</v>
      </c>
      <c r="U163" s="18">
        <v>0</v>
      </c>
      <c r="V163" s="18">
        <v>38677.519999999997</v>
      </c>
      <c r="W163" s="18">
        <v>0</v>
      </c>
      <c r="X163" s="18">
        <v>0</v>
      </c>
      <c r="Y163" s="18">
        <v>0</v>
      </c>
      <c r="Z163" s="18">
        <v>132094.07999999999</v>
      </c>
      <c r="AA163" s="18">
        <v>2768654.58</v>
      </c>
      <c r="AB163" s="18">
        <v>1090277.32</v>
      </c>
      <c r="AC163" s="18">
        <v>1653215.37</v>
      </c>
      <c r="AD163" s="18">
        <v>25161.9</v>
      </c>
      <c r="AE163" s="18">
        <v>36975.760000000002</v>
      </c>
      <c r="AF163" s="18">
        <v>908921.65</v>
      </c>
      <c r="AG163" s="18">
        <v>0</v>
      </c>
      <c r="AH163" s="18">
        <v>0</v>
      </c>
      <c r="AI163" s="18">
        <v>106820.28</v>
      </c>
      <c r="AJ163" s="18">
        <v>53596.79</v>
      </c>
      <c r="AK163" s="18">
        <v>331380.37</v>
      </c>
      <c r="AL163" s="18">
        <v>127574.74</v>
      </c>
      <c r="AM163" s="18">
        <v>193444.84</v>
      </c>
      <c r="AN163" s="18">
        <v>10360.780000000001</v>
      </c>
      <c r="AO163" s="18">
        <v>0</v>
      </c>
      <c r="AP163" s="18">
        <v>270742.62</v>
      </c>
      <c r="AQ163" s="18">
        <v>0</v>
      </c>
      <c r="AR163" s="18">
        <v>0</v>
      </c>
      <c r="AS163" s="18">
        <v>29132.81</v>
      </c>
      <c r="AT163" s="19">
        <f t="shared" si="13"/>
        <v>3716702.23</v>
      </c>
      <c r="AU163" s="20">
        <f t="shared" si="13"/>
        <v>30659373.700000003</v>
      </c>
      <c r="AV163" s="20">
        <f t="shared" si="13"/>
        <v>11595980.51</v>
      </c>
      <c r="AW163" s="20">
        <f t="shared" si="13"/>
        <v>17583281.690000001</v>
      </c>
      <c r="AX163" s="20">
        <f t="shared" si="13"/>
        <v>1480111.5</v>
      </c>
      <c r="AY163" s="20">
        <f t="shared" si="13"/>
        <v>1275026.1300000001</v>
      </c>
      <c r="AZ163" s="20">
        <f t="shared" si="12"/>
        <v>19338758.550000001</v>
      </c>
      <c r="BA163" s="20">
        <f t="shared" si="9"/>
        <v>0</v>
      </c>
      <c r="BB163" s="20">
        <f t="shared" si="9"/>
        <v>0</v>
      </c>
      <c r="BC163" s="20">
        <f t="shared" si="9"/>
        <v>4855467.3499999996</v>
      </c>
      <c r="BD163" s="21">
        <f t="shared" si="10"/>
        <v>59845327.960000001</v>
      </c>
    </row>
    <row r="164" spans="1:56" s="16" customFormat="1" ht="19.5" customHeight="1" x14ac:dyDescent="0.2">
      <c r="A164" s="7">
        <v>1</v>
      </c>
      <c r="B164" s="11" t="s">
        <v>134</v>
      </c>
      <c r="C164" s="65">
        <v>83</v>
      </c>
      <c r="D164" s="65" t="s">
        <v>135</v>
      </c>
      <c r="E164" s="12" t="s">
        <v>18</v>
      </c>
      <c r="F164" s="12">
        <v>1055</v>
      </c>
      <c r="G164" s="12">
        <v>0</v>
      </c>
      <c r="H164" s="12">
        <v>9192</v>
      </c>
      <c r="I164" s="12">
        <v>7962</v>
      </c>
      <c r="J164" s="12">
        <v>2220</v>
      </c>
      <c r="K164" s="12">
        <v>0</v>
      </c>
      <c r="L164" s="12">
        <v>504</v>
      </c>
      <c r="M164" s="12">
        <v>0</v>
      </c>
      <c r="N164" s="12">
        <v>0</v>
      </c>
      <c r="O164" s="12">
        <v>347</v>
      </c>
      <c r="P164" s="12">
        <v>1</v>
      </c>
      <c r="Q164" s="12">
        <v>0</v>
      </c>
      <c r="R164" s="12">
        <v>6</v>
      </c>
      <c r="S164" s="12">
        <v>5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462</v>
      </c>
      <c r="AA164" s="12">
        <v>0</v>
      </c>
      <c r="AB164" s="12">
        <v>4113</v>
      </c>
      <c r="AC164" s="12">
        <v>3562</v>
      </c>
      <c r="AD164" s="12">
        <v>1021</v>
      </c>
      <c r="AE164" s="12">
        <v>0</v>
      </c>
      <c r="AF164" s="12">
        <v>180</v>
      </c>
      <c r="AG164" s="12">
        <v>0</v>
      </c>
      <c r="AH164" s="12">
        <v>0</v>
      </c>
      <c r="AI164" s="12">
        <v>213</v>
      </c>
      <c r="AJ164" s="12">
        <v>9</v>
      </c>
      <c r="AK164" s="12">
        <v>0</v>
      </c>
      <c r="AL164" s="12">
        <v>81</v>
      </c>
      <c r="AM164" s="12">
        <v>70</v>
      </c>
      <c r="AN164" s="12">
        <v>10</v>
      </c>
      <c r="AO164" s="12">
        <v>0</v>
      </c>
      <c r="AP164" s="12">
        <v>4</v>
      </c>
      <c r="AQ164" s="12">
        <v>0</v>
      </c>
      <c r="AR164" s="12">
        <v>0</v>
      </c>
      <c r="AS164" s="12">
        <v>2</v>
      </c>
      <c r="AT164" s="13">
        <f t="shared" si="13"/>
        <v>1527</v>
      </c>
      <c r="AU164" s="14">
        <f t="shared" si="13"/>
        <v>0</v>
      </c>
      <c r="AV164" s="14">
        <f t="shared" si="13"/>
        <v>13392</v>
      </c>
      <c r="AW164" s="14">
        <f t="shared" si="13"/>
        <v>11599</v>
      </c>
      <c r="AX164" s="14">
        <f t="shared" si="13"/>
        <v>3251</v>
      </c>
      <c r="AY164" s="14">
        <f t="shared" si="13"/>
        <v>0</v>
      </c>
      <c r="AZ164" s="14">
        <f t="shared" si="12"/>
        <v>688</v>
      </c>
      <c r="BA164" s="14">
        <f t="shared" si="9"/>
        <v>0</v>
      </c>
      <c r="BB164" s="14">
        <f t="shared" si="9"/>
        <v>0</v>
      </c>
      <c r="BC164" s="14">
        <f t="shared" si="9"/>
        <v>562</v>
      </c>
      <c r="BD164" s="15"/>
    </row>
    <row r="165" spans="1:56" s="24" customFormat="1" ht="16.899999999999999" customHeight="1" x14ac:dyDescent="0.2">
      <c r="A165" s="7">
        <v>1</v>
      </c>
      <c r="B165" s="23"/>
      <c r="C165" s="66"/>
      <c r="D165" s="66"/>
      <c r="E165" s="18" t="s">
        <v>19</v>
      </c>
      <c r="F165" s="18">
        <v>3815869.71</v>
      </c>
      <c r="G165" s="18">
        <v>31329907.82</v>
      </c>
      <c r="H165" s="18">
        <v>8931717.7300000004</v>
      </c>
      <c r="I165" s="18">
        <v>20237884.989999998</v>
      </c>
      <c r="J165" s="18">
        <v>2160305.1</v>
      </c>
      <c r="K165" s="18">
        <v>0</v>
      </c>
      <c r="L165" s="18">
        <v>15237501.5</v>
      </c>
      <c r="M165" s="18">
        <v>0</v>
      </c>
      <c r="N165" s="18">
        <v>0</v>
      </c>
      <c r="O165" s="18">
        <v>7209853.1200000001</v>
      </c>
      <c r="P165" s="18">
        <v>3155.15</v>
      </c>
      <c r="Q165" s="18">
        <v>19415.12</v>
      </c>
      <c r="R165" s="18">
        <v>5944.9</v>
      </c>
      <c r="S165" s="18">
        <v>13470.22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1668515.02</v>
      </c>
      <c r="AA165" s="18">
        <v>14043368.779999999</v>
      </c>
      <c r="AB165" s="18">
        <v>3995964.02</v>
      </c>
      <c r="AC165" s="18">
        <v>9054233.75</v>
      </c>
      <c r="AD165" s="18">
        <v>993171.01</v>
      </c>
      <c r="AE165" s="18">
        <v>0</v>
      </c>
      <c r="AF165" s="18">
        <v>5531421.7800000003</v>
      </c>
      <c r="AG165" s="18">
        <v>0</v>
      </c>
      <c r="AH165" s="18">
        <v>0</v>
      </c>
      <c r="AI165" s="18">
        <v>4372427.0599999996</v>
      </c>
      <c r="AJ165" s="18">
        <v>32850.620000000003</v>
      </c>
      <c r="AK165" s="18">
        <v>266739.26</v>
      </c>
      <c r="AL165" s="18">
        <v>78769.929999999993</v>
      </c>
      <c r="AM165" s="18">
        <v>178480.43</v>
      </c>
      <c r="AN165" s="18">
        <v>9488.9</v>
      </c>
      <c r="AO165" s="18">
        <v>0</v>
      </c>
      <c r="AP165" s="18">
        <v>104366.45</v>
      </c>
      <c r="AQ165" s="18">
        <v>0</v>
      </c>
      <c r="AR165" s="18">
        <v>0</v>
      </c>
      <c r="AS165" s="18">
        <v>46515.18</v>
      </c>
      <c r="AT165" s="19">
        <f t="shared" si="13"/>
        <v>5520390.5</v>
      </c>
      <c r="AU165" s="20">
        <f t="shared" si="13"/>
        <v>45659430.979999997</v>
      </c>
      <c r="AV165" s="20">
        <f t="shared" si="13"/>
        <v>13012396.58</v>
      </c>
      <c r="AW165" s="20">
        <f t="shared" si="13"/>
        <v>29484069.390000001</v>
      </c>
      <c r="AX165" s="20">
        <f t="shared" si="13"/>
        <v>3162965.0100000002</v>
      </c>
      <c r="AY165" s="20">
        <f t="shared" si="13"/>
        <v>0</v>
      </c>
      <c r="AZ165" s="20">
        <f t="shared" si="12"/>
        <v>20873289.73</v>
      </c>
      <c r="BA165" s="20">
        <f t="shared" si="9"/>
        <v>0</v>
      </c>
      <c r="BB165" s="20">
        <f t="shared" si="9"/>
        <v>0</v>
      </c>
      <c r="BC165" s="20">
        <f t="shared" si="9"/>
        <v>11628795.359999999</v>
      </c>
      <c r="BD165" s="21">
        <f t="shared" si="10"/>
        <v>83681906.569999993</v>
      </c>
    </row>
    <row r="166" spans="1:56" s="16" customFormat="1" ht="18.75" customHeight="1" x14ac:dyDescent="0.2">
      <c r="A166" s="7">
        <v>1</v>
      </c>
      <c r="B166" s="35"/>
      <c r="C166" s="65">
        <v>84</v>
      </c>
      <c r="D166" s="65" t="s">
        <v>136</v>
      </c>
      <c r="E166" s="12" t="s">
        <v>18</v>
      </c>
      <c r="F166" s="12">
        <v>2282</v>
      </c>
      <c r="G166" s="12">
        <v>0</v>
      </c>
      <c r="H166" s="12">
        <v>22980</v>
      </c>
      <c r="I166" s="12">
        <v>17281</v>
      </c>
      <c r="J166" s="12">
        <v>6724</v>
      </c>
      <c r="K166" s="12">
        <v>0</v>
      </c>
      <c r="L166" s="12">
        <v>1213</v>
      </c>
      <c r="M166" s="12">
        <v>0</v>
      </c>
      <c r="N166" s="12">
        <v>0</v>
      </c>
      <c r="O166" s="12">
        <v>685</v>
      </c>
      <c r="P166" s="12">
        <v>10</v>
      </c>
      <c r="Q166" s="12">
        <v>0</v>
      </c>
      <c r="R166" s="12">
        <v>73</v>
      </c>
      <c r="S166" s="12">
        <v>55</v>
      </c>
      <c r="T166" s="12">
        <v>8</v>
      </c>
      <c r="U166" s="12">
        <v>0</v>
      </c>
      <c r="V166" s="12">
        <v>3</v>
      </c>
      <c r="W166" s="12">
        <v>0</v>
      </c>
      <c r="X166" s="12">
        <v>0</v>
      </c>
      <c r="Y166" s="12">
        <v>1</v>
      </c>
      <c r="Z166" s="12">
        <v>87</v>
      </c>
      <c r="AA166" s="12">
        <v>0</v>
      </c>
      <c r="AB166" s="12">
        <v>1675</v>
      </c>
      <c r="AC166" s="12">
        <v>1259</v>
      </c>
      <c r="AD166" s="12">
        <v>94</v>
      </c>
      <c r="AE166" s="12">
        <v>0</v>
      </c>
      <c r="AF166" s="12">
        <v>23</v>
      </c>
      <c r="AG166" s="12">
        <v>0</v>
      </c>
      <c r="AH166" s="12">
        <v>0</v>
      </c>
      <c r="AI166" s="12">
        <v>11</v>
      </c>
      <c r="AJ166" s="12">
        <v>381</v>
      </c>
      <c r="AK166" s="12">
        <v>0</v>
      </c>
      <c r="AL166" s="12">
        <v>3830</v>
      </c>
      <c r="AM166" s="12">
        <v>2880</v>
      </c>
      <c r="AN166" s="12">
        <v>975</v>
      </c>
      <c r="AO166" s="12">
        <v>0</v>
      </c>
      <c r="AP166" s="12">
        <v>144</v>
      </c>
      <c r="AQ166" s="12">
        <v>0</v>
      </c>
      <c r="AR166" s="12">
        <v>0</v>
      </c>
      <c r="AS166" s="12">
        <v>162</v>
      </c>
      <c r="AT166" s="13">
        <f t="shared" si="13"/>
        <v>2760</v>
      </c>
      <c r="AU166" s="14">
        <f t="shared" si="13"/>
        <v>0</v>
      </c>
      <c r="AV166" s="14">
        <f t="shared" si="13"/>
        <v>28558</v>
      </c>
      <c r="AW166" s="14">
        <f t="shared" si="13"/>
        <v>21475</v>
      </c>
      <c r="AX166" s="14">
        <f t="shared" si="13"/>
        <v>7801</v>
      </c>
      <c r="AY166" s="14">
        <f t="shared" si="13"/>
        <v>0</v>
      </c>
      <c r="AZ166" s="14">
        <f t="shared" si="12"/>
        <v>1383</v>
      </c>
      <c r="BA166" s="14">
        <f t="shared" si="9"/>
        <v>0</v>
      </c>
      <c r="BB166" s="14">
        <f t="shared" si="9"/>
        <v>0</v>
      </c>
      <c r="BC166" s="14">
        <f t="shared" si="9"/>
        <v>859</v>
      </c>
      <c r="BD166" s="15"/>
    </row>
    <row r="167" spans="1:56" s="24" customFormat="1" ht="18.600000000000001" customHeight="1" x14ac:dyDescent="0.2">
      <c r="A167" s="7">
        <v>1</v>
      </c>
      <c r="B167" s="34"/>
      <c r="C167" s="66"/>
      <c r="D167" s="66"/>
      <c r="E167" s="18" t="s">
        <v>19</v>
      </c>
      <c r="F167" s="18">
        <v>6485603.3600000003</v>
      </c>
      <c r="G167" s="18">
        <v>63508320.369999997</v>
      </c>
      <c r="H167" s="18">
        <v>20132740.510000002</v>
      </c>
      <c r="I167" s="18">
        <v>37922605.799999997</v>
      </c>
      <c r="J167" s="18">
        <v>5452974.0700000003</v>
      </c>
      <c r="K167" s="18">
        <v>0</v>
      </c>
      <c r="L167" s="18">
        <v>36411252.509999998</v>
      </c>
      <c r="M167" s="18">
        <v>0</v>
      </c>
      <c r="N167" s="18">
        <v>0</v>
      </c>
      <c r="O167" s="18">
        <v>11477132.449999999</v>
      </c>
      <c r="P167" s="18">
        <v>30992.68</v>
      </c>
      <c r="Q167" s="18">
        <v>188582.36</v>
      </c>
      <c r="R167" s="18">
        <v>63630.99</v>
      </c>
      <c r="S167" s="18">
        <v>118625.42</v>
      </c>
      <c r="T167" s="18">
        <v>6325.96</v>
      </c>
      <c r="U167" s="18">
        <v>0</v>
      </c>
      <c r="V167" s="18">
        <v>124838.58</v>
      </c>
      <c r="W167" s="18">
        <v>0</v>
      </c>
      <c r="X167" s="18">
        <v>0</v>
      </c>
      <c r="Y167" s="18">
        <v>14418.51</v>
      </c>
      <c r="Z167" s="18">
        <v>246253.79</v>
      </c>
      <c r="AA167" s="18">
        <v>4271648.6900000004</v>
      </c>
      <c r="AB167" s="18">
        <v>1467133.95</v>
      </c>
      <c r="AC167" s="18">
        <v>2728603.27</v>
      </c>
      <c r="AD167" s="18">
        <v>75911.47</v>
      </c>
      <c r="AE167" s="18">
        <v>0</v>
      </c>
      <c r="AF167" s="18">
        <v>707418.62</v>
      </c>
      <c r="AG167" s="18">
        <v>0</v>
      </c>
      <c r="AH167" s="18">
        <v>0</v>
      </c>
      <c r="AI167" s="18">
        <v>187440.61</v>
      </c>
      <c r="AJ167" s="18">
        <v>1082902.9099999999</v>
      </c>
      <c r="AK167" s="18">
        <v>10470190.029999999</v>
      </c>
      <c r="AL167" s="18">
        <v>3355370.53</v>
      </c>
      <c r="AM167" s="18">
        <v>6324075</v>
      </c>
      <c r="AN167" s="18">
        <v>790744.5</v>
      </c>
      <c r="AO167" s="18">
        <v>0</v>
      </c>
      <c r="AP167" s="18">
        <v>4369350.3</v>
      </c>
      <c r="AQ167" s="18">
        <v>0</v>
      </c>
      <c r="AR167" s="18">
        <v>0</v>
      </c>
      <c r="AS167" s="18">
        <v>2739516.54</v>
      </c>
      <c r="AT167" s="19">
        <f t="shared" si="13"/>
        <v>7845752.7400000002</v>
      </c>
      <c r="AU167" s="20">
        <f t="shared" si="13"/>
        <v>78438741.449999988</v>
      </c>
      <c r="AV167" s="20">
        <f t="shared" si="13"/>
        <v>25018875.98</v>
      </c>
      <c r="AW167" s="20">
        <f t="shared" si="13"/>
        <v>47093909.489999995</v>
      </c>
      <c r="AX167" s="20">
        <f t="shared" si="13"/>
        <v>6325956</v>
      </c>
      <c r="AY167" s="20">
        <f t="shared" si="13"/>
        <v>0</v>
      </c>
      <c r="AZ167" s="20">
        <f t="shared" si="12"/>
        <v>41612860.009999998</v>
      </c>
      <c r="BA167" s="20">
        <f t="shared" si="9"/>
        <v>0</v>
      </c>
      <c r="BB167" s="20">
        <f t="shared" si="9"/>
        <v>0</v>
      </c>
      <c r="BC167" s="20">
        <f t="shared" si="9"/>
        <v>14418508.109999999</v>
      </c>
      <c r="BD167" s="21">
        <f t="shared" si="10"/>
        <v>142315862.31</v>
      </c>
    </row>
    <row r="168" spans="1:56" s="16" customFormat="1" ht="19.5" customHeight="1" x14ac:dyDescent="0.2">
      <c r="A168" s="7">
        <v>1</v>
      </c>
      <c r="B168" s="11" t="s">
        <v>137</v>
      </c>
      <c r="C168" s="65">
        <v>85</v>
      </c>
      <c r="D168" s="65" t="s">
        <v>138</v>
      </c>
      <c r="E168" s="12" t="s">
        <v>18</v>
      </c>
      <c r="F168" s="12">
        <v>1170</v>
      </c>
      <c r="G168" s="12">
        <v>0</v>
      </c>
      <c r="H168" s="12">
        <v>8678</v>
      </c>
      <c r="I168" s="12">
        <v>5166</v>
      </c>
      <c r="J168" s="12">
        <v>1262</v>
      </c>
      <c r="K168" s="12">
        <v>0</v>
      </c>
      <c r="L168" s="12">
        <v>489</v>
      </c>
      <c r="M168" s="12">
        <v>0</v>
      </c>
      <c r="N168" s="12">
        <v>0</v>
      </c>
      <c r="O168" s="12">
        <v>269</v>
      </c>
      <c r="P168" s="12">
        <v>4</v>
      </c>
      <c r="Q168" s="12">
        <v>0</v>
      </c>
      <c r="R168" s="12">
        <v>14</v>
      </c>
      <c r="S168" s="12">
        <v>9</v>
      </c>
      <c r="T168" s="12">
        <v>0</v>
      </c>
      <c r="U168" s="12">
        <v>0</v>
      </c>
      <c r="V168" s="12">
        <v>1</v>
      </c>
      <c r="W168" s="12">
        <v>0</v>
      </c>
      <c r="X168" s="12">
        <v>0</v>
      </c>
      <c r="Y168" s="12">
        <v>0</v>
      </c>
      <c r="Z168" s="12">
        <v>60</v>
      </c>
      <c r="AA168" s="12">
        <v>0</v>
      </c>
      <c r="AB168" s="12">
        <v>437</v>
      </c>
      <c r="AC168" s="12">
        <v>260</v>
      </c>
      <c r="AD168" s="12">
        <v>30</v>
      </c>
      <c r="AE168" s="12">
        <v>0</v>
      </c>
      <c r="AF168" s="12">
        <v>11</v>
      </c>
      <c r="AG168" s="12">
        <v>0</v>
      </c>
      <c r="AH168" s="12">
        <v>0</v>
      </c>
      <c r="AI168" s="12">
        <v>11</v>
      </c>
      <c r="AJ168" s="12">
        <v>18</v>
      </c>
      <c r="AK168" s="12">
        <v>0</v>
      </c>
      <c r="AL168" s="12">
        <v>111</v>
      </c>
      <c r="AM168" s="12">
        <v>66</v>
      </c>
      <c r="AN168" s="12">
        <v>8</v>
      </c>
      <c r="AO168" s="12">
        <v>0</v>
      </c>
      <c r="AP168" s="12">
        <v>4</v>
      </c>
      <c r="AQ168" s="12">
        <v>0</v>
      </c>
      <c r="AR168" s="12">
        <v>0</v>
      </c>
      <c r="AS168" s="12">
        <v>5</v>
      </c>
      <c r="AT168" s="13">
        <f t="shared" si="13"/>
        <v>1252</v>
      </c>
      <c r="AU168" s="14">
        <f t="shared" si="13"/>
        <v>0</v>
      </c>
      <c r="AV168" s="14">
        <f t="shared" si="13"/>
        <v>9240</v>
      </c>
      <c r="AW168" s="14">
        <f t="shared" si="13"/>
        <v>5501</v>
      </c>
      <c r="AX168" s="14">
        <f t="shared" si="13"/>
        <v>1300</v>
      </c>
      <c r="AY168" s="14">
        <f t="shared" si="13"/>
        <v>0</v>
      </c>
      <c r="AZ168" s="14">
        <f t="shared" si="12"/>
        <v>505</v>
      </c>
      <c r="BA168" s="14">
        <f t="shared" si="9"/>
        <v>0</v>
      </c>
      <c r="BB168" s="14">
        <f t="shared" si="9"/>
        <v>0</v>
      </c>
      <c r="BC168" s="14">
        <f t="shared" si="9"/>
        <v>285</v>
      </c>
      <c r="BD168" s="15"/>
    </row>
    <row r="169" spans="1:56" s="24" customFormat="1" ht="19.149999999999999" customHeight="1" x14ac:dyDescent="0.2">
      <c r="A169" s="7">
        <v>1</v>
      </c>
      <c r="B169" s="34"/>
      <c r="C169" s="66"/>
      <c r="D169" s="66"/>
      <c r="E169" s="18" t="s">
        <v>19</v>
      </c>
      <c r="F169" s="18">
        <v>3249100.33</v>
      </c>
      <c r="G169" s="18">
        <v>24442170.18</v>
      </c>
      <c r="H169" s="18">
        <v>8230575.6500000004</v>
      </c>
      <c r="I169" s="18">
        <v>15187843.98</v>
      </c>
      <c r="J169" s="18">
        <v>1023750.55</v>
      </c>
      <c r="K169" s="18">
        <v>0</v>
      </c>
      <c r="L169" s="18">
        <v>14837819.279999999</v>
      </c>
      <c r="M169" s="18">
        <v>0</v>
      </c>
      <c r="N169" s="18">
        <v>0</v>
      </c>
      <c r="O169" s="18">
        <v>4725426.6900000004</v>
      </c>
      <c r="P169" s="18">
        <v>10166.99</v>
      </c>
      <c r="Q169" s="18">
        <v>38360.67</v>
      </c>
      <c r="R169" s="18">
        <v>13482.14</v>
      </c>
      <c r="S169" s="18">
        <v>24878.53</v>
      </c>
      <c r="T169" s="18">
        <v>0</v>
      </c>
      <c r="U169" s="18">
        <v>0</v>
      </c>
      <c r="V169" s="18">
        <v>30656.65</v>
      </c>
      <c r="W169" s="18">
        <v>0</v>
      </c>
      <c r="X169" s="18">
        <v>0</v>
      </c>
      <c r="Y169" s="18">
        <v>0</v>
      </c>
      <c r="Z169" s="18">
        <v>165683.96</v>
      </c>
      <c r="AA169" s="18">
        <v>1204223.6000000001</v>
      </c>
      <c r="AB169" s="18">
        <v>414710.57</v>
      </c>
      <c r="AC169" s="18">
        <v>765263.53</v>
      </c>
      <c r="AD169" s="18">
        <v>24249.5</v>
      </c>
      <c r="AE169" s="18">
        <v>0</v>
      </c>
      <c r="AF169" s="18">
        <v>321894.84000000003</v>
      </c>
      <c r="AG169" s="18">
        <v>0</v>
      </c>
      <c r="AH169" s="18">
        <v>0</v>
      </c>
      <c r="AI169" s="18">
        <v>196054.94</v>
      </c>
      <c r="AJ169" s="18">
        <v>50834.87</v>
      </c>
      <c r="AK169" s="18">
        <v>305539.15000000002</v>
      </c>
      <c r="AL169" s="18">
        <v>105160.68</v>
      </c>
      <c r="AM169" s="18">
        <v>194052.52</v>
      </c>
      <c r="AN169" s="18">
        <v>6325.96</v>
      </c>
      <c r="AO169" s="18">
        <v>0</v>
      </c>
      <c r="AP169" s="18">
        <v>137954.93</v>
      </c>
      <c r="AQ169" s="18">
        <v>0</v>
      </c>
      <c r="AR169" s="18">
        <v>0</v>
      </c>
      <c r="AS169" s="18">
        <v>105568.04</v>
      </c>
      <c r="AT169" s="19">
        <f t="shared" si="13"/>
        <v>3475786.15</v>
      </c>
      <c r="AU169" s="20">
        <f t="shared" si="13"/>
        <v>25990293.600000001</v>
      </c>
      <c r="AV169" s="20">
        <f t="shared" si="13"/>
        <v>8763929.040000001</v>
      </c>
      <c r="AW169" s="20">
        <f t="shared" si="13"/>
        <v>16172038.560000001</v>
      </c>
      <c r="AX169" s="20">
        <f t="shared" si="13"/>
        <v>1054326.01</v>
      </c>
      <c r="AY169" s="20">
        <f t="shared" si="13"/>
        <v>0</v>
      </c>
      <c r="AZ169" s="20">
        <f t="shared" si="12"/>
        <v>15328325.699999999</v>
      </c>
      <c r="BA169" s="20">
        <f t="shared" si="9"/>
        <v>0</v>
      </c>
      <c r="BB169" s="20">
        <f t="shared" si="9"/>
        <v>0</v>
      </c>
      <c r="BC169" s="20">
        <f t="shared" si="9"/>
        <v>5027049.67</v>
      </c>
      <c r="BD169" s="21">
        <f t="shared" si="10"/>
        <v>49821455.119999997</v>
      </c>
    </row>
    <row r="170" spans="1:56" s="16" customFormat="1" ht="19.5" customHeight="1" x14ac:dyDescent="0.2">
      <c r="A170" s="7">
        <v>1</v>
      </c>
      <c r="B170" s="11" t="s">
        <v>139</v>
      </c>
      <c r="C170" s="65">
        <v>86</v>
      </c>
      <c r="D170" s="65" t="s">
        <v>140</v>
      </c>
      <c r="E170" s="12" t="s">
        <v>18</v>
      </c>
      <c r="F170" s="12">
        <v>1691</v>
      </c>
      <c r="G170" s="12">
        <v>0</v>
      </c>
      <c r="H170" s="12">
        <v>15703</v>
      </c>
      <c r="I170" s="12">
        <v>5080</v>
      </c>
      <c r="J170" s="12">
        <v>1513</v>
      </c>
      <c r="K170" s="12">
        <v>0</v>
      </c>
      <c r="L170" s="12">
        <v>931</v>
      </c>
      <c r="M170" s="12">
        <v>0</v>
      </c>
      <c r="N170" s="12">
        <v>0</v>
      </c>
      <c r="O170" s="12">
        <v>190</v>
      </c>
      <c r="P170" s="12">
        <v>2</v>
      </c>
      <c r="Q170" s="12">
        <v>0</v>
      </c>
      <c r="R170" s="12">
        <v>10</v>
      </c>
      <c r="S170" s="12">
        <v>3</v>
      </c>
      <c r="T170" s="12">
        <v>0</v>
      </c>
      <c r="U170" s="12">
        <v>0</v>
      </c>
      <c r="V170" s="12">
        <v>3</v>
      </c>
      <c r="W170" s="12">
        <v>0</v>
      </c>
      <c r="X170" s="12">
        <v>0</v>
      </c>
      <c r="Y170" s="12">
        <v>0</v>
      </c>
      <c r="Z170" s="12">
        <v>638</v>
      </c>
      <c r="AA170" s="12">
        <v>0</v>
      </c>
      <c r="AB170" s="12">
        <v>5960</v>
      </c>
      <c r="AC170" s="12">
        <v>1928</v>
      </c>
      <c r="AD170" s="12">
        <v>554</v>
      </c>
      <c r="AE170" s="12">
        <v>0</v>
      </c>
      <c r="AF170" s="12">
        <v>291</v>
      </c>
      <c r="AG170" s="12">
        <v>0</v>
      </c>
      <c r="AH170" s="12">
        <v>0</v>
      </c>
      <c r="AI170" s="12">
        <v>81</v>
      </c>
      <c r="AJ170" s="12">
        <v>13</v>
      </c>
      <c r="AK170" s="12">
        <v>0</v>
      </c>
      <c r="AL170" s="12">
        <v>100</v>
      </c>
      <c r="AM170" s="12">
        <v>33</v>
      </c>
      <c r="AN170" s="12">
        <v>8</v>
      </c>
      <c r="AO170" s="12">
        <v>0</v>
      </c>
      <c r="AP170" s="12">
        <v>6</v>
      </c>
      <c r="AQ170" s="12">
        <v>0</v>
      </c>
      <c r="AR170" s="12">
        <v>0</v>
      </c>
      <c r="AS170" s="12">
        <v>1</v>
      </c>
      <c r="AT170" s="13">
        <f t="shared" si="13"/>
        <v>2344</v>
      </c>
      <c r="AU170" s="14">
        <f t="shared" si="13"/>
        <v>0</v>
      </c>
      <c r="AV170" s="14">
        <f t="shared" si="13"/>
        <v>21773</v>
      </c>
      <c r="AW170" s="14">
        <f t="shared" si="13"/>
        <v>7044</v>
      </c>
      <c r="AX170" s="14">
        <f t="shared" si="13"/>
        <v>2075</v>
      </c>
      <c r="AY170" s="14">
        <f t="shared" si="13"/>
        <v>0</v>
      </c>
      <c r="AZ170" s="14">
        <f t="shared" si="12"/>
        <v>1231</v>
      </c>
      <c r="BA170" s="14">
        <f t="shared" si="9"/>
        <v>0</v>
      </c>
      <c r="BB170" s="14">
        <f t="shared" si="9"/>
        <v>0</v>
      </c>
      <c r="BC170" s="14">
        <f t="shared" si="9"/>
        <v>272</v>
      </c>
      <c r="BD170" s="15"/>
    </row>
    <row r="171" spans="1:56" s="24" customFormat="1" ht="19.5" customHeight="1" x14ac:dyDescent="0.2">
      <c r="A171" s="7">
        <v>1</v>
      </c>
      <c r="B171" s="23"/>
      <c r="C171" s="66"/>
      <c r="D171" s="66"/>
      <c r="E171" s="18" t="s">
        <v>19</v>
      </c>
      <c r="F171" s="18">
        <v>4421911.21</v>
      </c>
      <c r="G171" s="18">
        <v>47385894.159999996</v>
      </c>
      <c r="H171" s="18">
        <v>21792595.899999999</v>
      </c>
      <c r="I171" s="18">
        <v>24121132.690000001</v>
      </c>
      <c r="J171" s="18">
        <v>1472165.56</v>
      </c>
      <c r="K171" s="18">
        <v>0</v>
      </c>
      <c r="L171" s="18">
        <v>38340070.780000001</v>
      </c>
      <c r="M171" s="18">
        <v>0</v>
      </c>
      <c r="N171" s="18">
        <v>0</v>
      </c>
      <c r="O171" s="18">
        <v>4329257.87</v>
      </c>
      <c r="P171" s="18">
        <v>5456.02</v>
      </c>
      <c r="Q171" s="18">
        <v>27416.26</v>
      </c>
      <c r="R171" s="18">
        <v>13031.45</v>
      </c>
      <c r="S171" s="18">
        <v>14384.81</v>
      </c>
      <c r="T171" s="18">
        <v>0</v>
      </c>
      <c r="U171" s="18">
        <v>0</v>
      </c>
      <c r="V171" s="18">
        <v>101832.86</v>
      </c>
      <c r="W171" s="18">
        <v>0</v>
      </c>
      <c r="X171" s="18">
        <v>0</v>
      </c>
      <c r="Y171" s="18">
        <v>0</v>
      </c>
      <c r="Z171" s="18">
        <v>1668446.73</v>
      </c>
      <c r="AA171" s="18">
        <v>17942187.789999999</v>
      </c>
      <c r="AB171" s="18">
        <v>8271964.1900000004</v>
      </c>
      <c r="AC171" s="18">
        <v>9131035.4000000004</v>
      </c>
      <c r="AD171" s="18">
        <v>539188.21</v>
      </c>
      <c r="AE171" s="18">
        <v>0</v>
      </c>
      <c r="AF171" s="18">
        <v>12219942.880000001</v>
      </c>
      <c r="AG171" s="18">
        <v>0</v>
      </c>
      <c r="AH171" s="18">
        <v>0</v>
      </c>
      <c r="AI171" s="18">
        <v>1881202.7</v>
      </c>
      <c r="AJ171" s="18">
        <v>34190.980000000003</v>
      </c>
      <c r="AK171" s="18">
        <v>301220.84000000003</v>
      </c>
      <c r="AL171" s="18">
        <v>139336.29</v>
      </c>
      <c r="AM171" s="18">
        <v>153806.82999999999</v>
      </c>
      <c r="AN171" s="18">
        <v>8077.73</v>
      </c>
      <c r="AO171" s="18">
        <v>0</v>
      </c>
      <c r="AP171" s="18">
        <v>254582.14</v>
      </c>
      <c r="AQ171" s="18">
        <v>0</v>
      </c>
      <c r="AR171" s="18">
        <v>0</v>
      </c>
      <c r="AS171" s="18">
        <v>18687.45</v>
      </c>
      <c r="AT171" s="19">
        <f t="shared" si="13"/>
        <v>6130004.9399999995</v>
      </c>
      <c r="AU171" s="20">
        <f t="shared" si="13"/>
        <v>65656719.049999997</v>
      </c>
      <c r="AV171" s="20">
        <f t="shared" si="13"/>
        <v>30216927.829999998</v>
      </c>
      <c r="AW171" s="20">
        <f t="shared" si="13"/>
        <v>33420359.730000004</v>
      </c>
      <c r="AX171" s="20">
        <f t="shared" si="13"/>
        <v>2019431.5</v>
      </c>
      <c r="AY171" s="20">
        <f t="shared" si="13"/>
        <v>0</v>
      </c>
      <c r="AZ171" s="20">
        <f t="shared" si="12"/>
        <v>50916428.660000004</v>
      </c>
      <c r="BA171" s="20">
        <f t="shared" si="9"/>
        <v>0</v>
      </c>
      <c r="BB171" s="20">
        <f t="shared" si="9"/>
        <v>0</v>
      </c>
      <c r="BC171" s="20">
        <f t="shared" si="9"/>
        <v>6229148.0199999996</v>
      </c>
      <c r="BD171" s="21">
        <f t="shared" si="10"/>
        <v>128932300.67</v>
      </c>
    </row>
    <row r="172" spans="1:56" s="16" customFormat="1" ht="25.5" customHeight="1" x14ac:dyDescent="0.2">
      <c r="A172" s="7">
        <v>1</v>
      </c>
      <c r="B172" s="11" t="s">
        <v>141</v>
      </c>
      <c r="C172" s="65">
        <v>87</v>
      </c>
      <c r="D172" s="65" t="s">
        <v>142</v>
      </c>
      <c r="E172" s="12" t="s">
        <v>18</v>
      </c>
      <c r="F172" s="12">
        <v>1411</v>
      </c>
      <c r="G172" s="12">
        <v>0</v>
      </c>
      <c r="H172" s="12">
        <v>8683</v>
      </c>
      <c r="I172" s="12">
        <v>8382</v>
      </c>
      <c r="J172" s="12">
        <v>2867</v>
      </c>
      <c r="K172" s="12">
        <v>0</v>
      </c>
      <c r="L172" s="12">
        <v>628</v>
      </c>
      <c r="M172" s="12">
        <v>0</v>
      </c>
      <c r="N172" s="12">
        <v>0</v>
      </c>
      <c r="O172" s="12">
        <v>173</v>
      </c>
      <c r="P172" s="12">
        <v>1</v>
      </c>
      <c r="Q172" s="12">
        <v>0</v>
      </c>
      <c r="R172" s="12">
        <v>7</v>
      </c>
      <c r="S172" s="12">
        <v>7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1530</v>
      </c>
      <c r="AA172" s="12">
        <v>0</v>
      </c>
      <c r="AB172" s="12">
        <v>9497</v>
      </c>
      <c r="AC172" s="12">
        <v>9167</v>
      </c>
      <c r="AD172" s="12">
        <v>3240</v>
      </c>
      <c r="AE172" s="12">
        <v>0</v>
      </c>
      <c r="AF172" s="12">
        <v>687</v>
      </c>
      <c r="AG172" s="12">
        <v>0</v>
      </c>
      <c r="AH172" s="12">
        <v>0</v>
      </c>
      <c r="AI172" s="12">
        <v>265</v>
      </c>
      <c r="AJ172" s="12">
        <v>13</v>
      </c>
      <c r="AK172" s="12">
        <v>0</v>
      </c>
      <c r="AL172" s="12">
        <v>64</v>
      </c>
      <c r="AM172" s="12">
        <v>62</v>
      </c>
      <c r="AN172" s="12">
        <v>18</v>
      </c>
      <c r="AO172" s="12">
        <v>0</v>
      </c>
      <c r="AP172" s="12">
        <v>3</v>
      </c>
      <c r="AQ172" s="12">
        <v>0</v>
      </c>
      <c r="AR172" s="12">
        <v>0</v>
      </c>
      <c r="AS172" s="12">
        <v>1</v>
      </c>
      <c r="AT172" s="13">
        <f t="shared" si="13"/>
        <v>2955</v>
      </c>
      <c r="AU172" s="14">
        <f t="shared" si="13"/>
        <v>0</v>
      </c>
      <c r="AV172" s="14">
        <f t="shared" si="13"/>
        <v>18251</v>
      </c>
      <c r="AW172" s="14">
        <f t="shared" si="13"/>
        <v>17618</v>
      </c>
      <c r="AX172" s="14">
        <f t="shared" si="13"/>
        <v>6125</v>
      </c>
      <c r="AY172" s="14">
        <f t="shared" si="13"/>
        <v>0</v>
      </c>
      <c r="AZ172" s="14">
        <f t="shared" si="12"/>
        <v>1318</v>
      </c>
      <c r="BA172" s="14">
        <f t="shared" si="9"/>
        <v>0</v>
      </c>
      <c r="BB172" s="14">
        <f t="shared" si="9"/>
        <v>0</v>
      </c>
      <c r="BC172" s="14">
        <f t="shared" si="9"/>
        <v>439</v>
      </c>
      <c r="BD172" s="15"/>
    </row>
    <row r="173" spans="1:56" s="24" customFormat="1" ht="16.899999999999999" customHeight="1" x14ac:dyDescent="0.2">
      <c r="A173" s="7">
        <v>1</v>
      </c>
      <c r="B173" s="23"/>
      <c r="C173" s="66"/>
      <c r="D173" s="66"/>
      <c r="E173" s="18" t="s">
        <v>19</v>
      </c>
      <c r="F173" s="18">
        <v>3492874.32</v>
      </c>
      <c r="G173" s="18">
        <v>25646570.059999999</v>
      </c>
      <c r="H173" s="18">
        <v>7499227.0300000003</v>
      </c>
      <c r="I173" s="18">
        <v>15357607.890000001</v>
      </c>
      <c r="J173" s="18">
        <v>2789735.13</v>
      </c>
      <c r="K173" s="18">
        <v>0</v>
      </c>
      <c r="L173" s="18">
        <v>23938478.77</v>
      </c>
      <c r="M173" s="18">
        <v>0</v>
      </c>
      <c r="N173" s="18">
        <v>0</v>
      </c>
      <c r="O173" s="18">
        <v>3682364.9</v>
      </c>
      <c r="P173" s="18">
        <v>3703.42</v>
      </c>
      <c r="Q173" s="18">
        <v>17454.71</v>
      </c>
      <c r="R173" s="18">
        <v>5795.73</v>
      </c>
      <c r="S173" s="18">
        <v>11658.99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3790999.13</v>
      </c>
      <c r="AA173" s="18">
        <v>28391358.280000001</v>
      </c>
      <c r="AB173" s="18">
        <v>8201847.6799999997</v>
      </c>
      <c r="AC173" s="18">
        <v>17036156.16</v>
      </c>
      <c r="AD173" s="18">
        <v>3153354.45</v>
      </c>
      <c r="AE173" s="18">
        <v>0</v>
      </c>
      <c r="AF173" s="18">
        <v>24718551.399999999</v>
      </c>
      <c r="AG173" s="18">
        <v>0</v>
      </c>
      <c r="AH173" s="18">
        <v>0</v>
      </c>
      <c r="AI173" s="18">
        <v>5237538.43</v>
      </c>
      <c r="AJ173" s="18">
        <v>33145.54</v>
      </c>
      <c r="AK173" s="18">
        <v>183370.5</v>
      </c>
      <c r="AL173" s="18">
        <v>54836.51</v>
      </c>
      <c r="AM173" s="18">
        <v>110651.07</v>
      </c>
      <c r="AN173" s="18">
        <v>17882.919999999998</v>
      </c>
      <c r="AO173" s="18">
        <v>0</v>
      </c>
      <c r="AP173" s="18">
        <v>97509.08</v>
      </c>
      <c r="AQ173" s="18">
        <v>0</v>
      </c>
      <c r="AR173" s="18">
        <v>0</v>
      </c>
      <c r="AS173" s="18">
        <v>17875.560000000001</v>
      </c>
      <c r="AT173" s="19">
        <f t="shared" si="13"/>
        <v>7320722.4100000001</v>
      </c>
      <c r="AU173" s="20">
        <f t="shared" si="13"/>
        <v>54238753.549999997</v>
      </c>
      <c r="AV173" s="20">
        <f t="shared" si="13"/>
        <v>15761706.949999999</v>
      </c>
      <c r="AW173" s="20">
        <f t="shared" si="13"/>
        <v>32516074.109999999</v>
      </c>
      <c r="AX173" s="20">
        <f t="shared" si="13"/>
        <v>5960972.5</v>
      </c>
      <c r="AY173" s="20">
        <f t="shared" si="13"/>
        <v>0</v>
      </c>
      <c r="AZ173" s="20">
        <f t="shared" si="12"/>
        <v>48754539.25</v>
      </c>
      <c r="BA173" s="20">
        <f t="shared" si="9"/>
        <v>0</v>
      </c>
      <c r="BB173" s="20">
        <f t="shared" si="9"/>
        <v>0</v>
      </c>
      <c r="BC173" s="20">
        <f t="shared" si="9"/>
        <v>8937778.8899999987</v>
      </c>
      <c r="BD173" s="21">
        <f t="shared" si="10"/>
        <v>119251794.09999999</v>
      </c>
    </row>
    <row r="174" spans="1:56" s="16" customFormat="1" ht="20.25" customHeight="1" x14ac:dyDescent="0.2">
      <c r="A174" s="7">
        <v>1</v>
      </c>
      <c r="B174" s="35"/>
      <c r="C174" s="65">
        <v>88</v>
      </c>
      <c r="D174" s="65" t="s">
        <v>143</v>
      </c>
      <c r="E174" s="12" t="s">
        <v>18</v>
      </c>
      <c r="F174" s="12">
        <v>0</v>
      </c>
      <c r="G174" s="12">
        <v>0</v>
      </c>
      <c r="H174" s="12">
        <v>780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942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2"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3">
        <f t="shared" si="13"/>
        <v>0</v>
      </c>
      <c r="AU174" s="14">
        <f t="shared" si="13"/>
        <v>0</v>
      </c>
      <c r="AV174" s="14">
        <f t="shared" si="13"/>
        <v>1722</v>
      </c>
      <c r="AW174" s="14">
        <f t="shared" si="13"/>
        <v>0</v>
      </c>
      <c r="AX174" s="14">
        <f t="shared" si="13"/>
        <v>0</v>
      </c>
      <c r="AY174" s="14">
        <f t="shared" si="13"/>
        <v>0</v>
      </c>
      <c r="AZ174" s="14">
        <f t="shared" si="12"/>
        <v>0</v>
      </c>
      <c r="BA174" s="14">
        <f t="shared" si="9"/>
        <v>0</v>
      </c>
      <c r="BB174" s="14">
        <f t="shared" si="9"/>
        <v>0</v>
      </c>
      <c r="BC174" s="14">
        <f t="shared" si="9"/>
        <v>0</v>
      </c>
      <c r="BD174" s="15"/>
    </row>
    <row r="175" spans="1:56" s="24" customFormat="1" ht="20.25" customHeight="1" x14ac:dyDescent="0.2">
      <c r="A175" s="7">
        <v>1</v>
      </c>
      <c r="B175" s="34"/>
      <c r="C175" s="66"/>
      <c r="D175" s="66"/>
      <c r="E175" s="18" t="s">
        <v>19</v>
      </c>
      <c r="F175" s="18">
        <v>0</v>
      </c>
      <c r="G175" s="18">
        <v>590872.47</v>
      </c>
      <c r="H175" s="18">
        <v>553282.88</v>
      </c>
      <c r="I175" s="18">
        <v>37589.589999999997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714771.7</v>
      </c>
      <c r="AB175" s="18">
        <v>668092.13</v>
      </c>
      <c r="AC175" s="18">
        <v>46679.57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9">
        <f t="shared" si="13"/>
        <v>0</v>
      </c>
      <c r="AU175" s="20">
        <f t="shared" si="13"/>
        <v>1305644.17</v>
      </c>
      <c r="AV175" s="20">
        <f t="shared" si="13"/>
        <v>1221375.01</v>
      </c>
      <c r="AW175" s="20">
        <f t="shared" si="13"/>
        <v>84269.16</v>
      </c>
      <c r="AX175" s="20">
        <f t="shared" si="13"/>
        <v>0</v>
      </c>
      <c r="AY175" s="20">
        <f t="shared" si="13"/>
        <v>0</v>
      </c>
      <c r="AZ175" s="20">
        <f t="shared" si="12"/>
        <v>0</v>
      </c>
      <c r="BA175" s="20">
        <f t="shared" si="9"/>
        <v>0</v>
      </c>
      <c r="BB175" s="20">
        <f t="shared" si="9"/>
        <v>0</v>
      </c>
      <c r="BC175" s="20">
        <f t="shared" si="9"/>
        <v>0</v>
      </c>
      <c r="BD175" s="21">
        <f t="shared" si="10"/>
        <v>1305644.17</v>
      </c>
    </row>
    <row r="176" spans="1:56" s="24" customFormat="1" ht="20.25" customHeight="1" x14ac:dyDescent="0.2">
      <c r="A176" s="7"/>
      <c r="B176" s="34"/>
      <c r="C176" s="65">
        <v>89</v>
      </c>
      <c r="D176" s="65" t="s">
        <v>199</v>
      </c>
      <c r="E176" s="12" t="s">
        <v>18</v>
      </c>
      <c r="F176" s="12">
        <v>0</v>
      </c>
      <c r="G176" s="12">
        <v>0</v>
      </c>
      <c r="H176" s="12">
        <v>15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12">
        <v>15</v>
      </c>
      <c r="AC176" s="12">
        <v>0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2">
        <v>0</v>
      </c>
      <c r="AL176" s="12">
        <v>0</v>
      </c>
      <c r="AM176" s="12">
        <v>0</v>
      </c>
      <c r="AN176" s="12">
        <v>0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3">
        <f t="shared" si="13"/>
        <v>0</v>
      </c>
      <c r="AU176" s="14">
        <f t="shared" si="13"/>
        <v>0</v>
      </c>
      <c r="AV176" s="14">
        <f t="shared" si="13"/>
        <v>30</v>
      </c>
      <c r="AW176" s="14">
        <f t="shared" si="13"/>
        <v>0</v>
      </c>
      <c r="AX176" s="14">
        <f t="shared" si="13"/>
        <v>0</v>
      </c>
      <c r="AY176" s="14">
        <f t="shared" si="13"/>
        <v>0</v>
      </c>
      <c r="AZ176" s="14">
        <f t="shared" si="12"/>
        <v>0</v>
      </c>
      <c r="BA176" s="14">
        <f t="shared" si="9"/>
        <v>0</v>
      </c>
      <c r="BB176" s="14">
        <f t="shared" si="9"/>
        <v>0</v>
      </c>
      <c r="BC176" s="14">
        <f t="shared" si="9"/>
        <v>0</v>
      </c>
      <c r="BD176" s="15"/>
    </row>
    <row r="177" spans="1:56" s="24" customFormat="1" ht="20.25" customHeight="1" x14ac:dyDescent="0.2">
      <c r="A177" s="7"/>
      <c r="B177" s="34"/>
      <c r="C177" s="66"/>
      <c r="D177" s="66"/>
      <c r="E177" s="18" t="s">
        <v>19</v>
      </c>
      <c r="F177" s="18">
        <v>0</v>
      </c>
      <c r="G177" s="18">
        <v>10640.7</v>
      </c>
      <c r="H177" s="18">
        <v>10640.7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10640.7</v>
      </c>
      <c r="AB177" s="18">
        <v>10640.7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9">
        <f t="shared" si="13"/>
        <v>0</v>
      </c>
      <c r="AU177" s="20">
        <f t="shared" si="13"/>
        <v>21281.4</v>
      </c>
      <c r="AV177" s="20">
        <f t="shared" si="13"/>
        <v>21281.4</v>
      </c>
      <c r="AW177" s="20">
        <f t="shared" si="13"/>
        <v>0</v>
      </c>
      <c r="AX177" s="20">
        <f t="shared" si="13"/>
        <v>0</v>
      </c>
      <c r="AY177" s="20">
        <f t="shared" si="13"/>
        <v>0</v>
      </c>
      <c r="AZ177" s="20">
        <f t="shared" si="12"/>
        <v>0</v>
      </c>
      <c r="BA177" s="20">
        <f t="shared" si="9"/>
        <v>0</v>
      </c>
      <c r="BB177" s="20">
        <f t="shared" si="9"/>
        <v>0</v>
      </c>
      <c r="BC177" s="20">
        <f t="shared" si="9"/>
        <v>0</v>
      </c>
      <c r="BD177" s="21">
        <f t="shared" si="10"/>
        <v>21281.4</v>
      </c>
    </row>
    <row r="178" spans="1:56" s="16" customFormat="1" ht="19.899999999999999" customHeight="1" x14ac:dyDescent="0.2">
      <c r="A178" s="7">
        <v>1</v>
      </c>
      <c r="B178" s="35"/>
      <c r="C178" s="65">
        <v>90</v>
      </c>
      <c r="D178" s="65" t="s">
        <v>144</v>
      </c>
      <c r="E178" s="12" t="s">
        <v>18</v>
      </c>
      <c r="F178" s="12">
        <v>1610</v>
      </c>
      <c r="G178" s="12">
        <v>0</v>
      </c>
      <c r="H178" s="12">
        <v>12876</v>
      </c>
      <c r="I178" s="12">
        <v>5874</v>
      </c>
      <c r="J178" s="12">
        <v>1609</v>
      </c>
      <c r="K178" s="12">
        <v>0</v>
      </c>
      <c r="L178" s="12">
        <v>716</v>
      </c>
      <c r="M178" s="12">
        <v>0</v>
      </c>
      <c r="N178" s="12">
        <v>0</v>
      </c>
      <c r="O178" s="12">
        <v>133</v>
      </c>
      <c r="P178" s="12">
        <v>1</v>
      </c>
      <c r="Q178" s="12">
        <v>0</v>
      </c>
      <c r="R178" s="12">
        <v>12</v>
      </c>
      <c r="S178" s="12">
        <v>6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760</v>
      </c>
      <c r="AA178" s="12">
        <v>0</v>
      </c>
      <c r="AB178" s="12">
        <v>6206</v>
      </c>
      <c r="AC178" s="12">
        <v>2831</v>
      </c>
      <c r="AD178" s="12">
        <v>632</v>
      </c>
      <c r="AE178" s="12">
        <v>0</v>
      </c>
      <c r="AF178" s="12">
        <v>292</v>
      </c>
      <c r="AG178" s="12">
        <v>0</v>
      </c>
      <c r="AH178" s="12">
        <v>0</v>
      </c>
      <c r="AI178" s="12">
        <v>69</v>
      </c>
      <c r="AJ178" s="12">
        <v>7</v>
      </c>
      <c r="AK178" s="12">
        <v>0</v>
      </c>
      <c r="AL178" s="12">
        <v>88</v>
      </c>
      <c r="AM178" s="12">
        <v>40</v>
      </c>
      <c r="AN178" s="12">
        <v>9</v>
      </c>
      <c r="AO178" s="12">
        <v>0</v>
      </c>
      <c r="AP178" s="12">
        <v>2</v>
      </c>
      <c r="AQ178" s="12">
        <v>0</v>
      </c>
      <c r="AR178" s="12">
        <v>0</v>
      </c>
      <c r="AS178" s="12">
        <v>1</v>
      </c>
      <c r="AT178" s="13">
        <f t="shared" si="13"/>
        <v>2378</v>
      </c>
      <c r="AU178" s="14">
        <f t="shared" si="13"/>
        <v>0</v>
      </c>
      <c r="AV178" s="14">
        <f t="shared" si="13"/>
        <v>19182</v>
      </c>
      <c r="AW178" s="14">
        <f t="shared" si="13"/>
        <v>8751</v>
      </c>
      <c r="AX178" s="14">
        <f t="shared" si="13"/>
        <v>2250</v>
      </c>
      <c r="AY178" s="14">
        <f t="shared" si="13"/>
        <v>0</v>
      </c>
      <c r="AZ178" s="14">
        <f t="shared" si="12"/>
        <v>1010</v>
      </c>
      <c r="BA178" s="14">
        <f t="shared" si="9"/>
        <v>0</v>
      </c>
      <c r="BB178" s="14">
        <f t="shared" si="9"/>
        <v>0</v>
      </c>
      <c r="BC178" s="14">
        <f t="shared" si="9"/>
        <v>203</v>
      </c>
      <c r="BD178" s="15"/>
    </row>
    <row r="179" spans="1:56" s="24" customFormat="1" ht="19.899999999999999" customHeight="1" x14ac:dyDescent="0.2">
      <c r="A179" s="7">
        <v>1</v>
      </c>
      <c r="B179" s="34"/>
      <c r="C179" s="66"/>
      <c r="D179" s="66"/>
      <c r="E179" s="18" t="s">
        <v>19</v>
      </c>
      <c r="F179" s="18">
        <v>4501850.47</v>
      </c>
      <c r="G179" s="18">
        <v>31292680.579999998</v>
      </c>
      <c r="H179" s="18">
        <v>12828500.210000001</v>
      </c>
      <c r="I179" s="18">
        <v>16898512.690000001</v>
      </c>
      <c r="J179" s="18">
        <v>1565667.68</v>
      </c>
      <c r="K179" s="18">
        <v>0</v>
      </c>
      <c r="L179" s="18">
        <v>22927433.739999998</v>
      </c>
      <c r="M179" s="18">
        <v>0</v>
      </c>
      <c r="N179" s="18">
        <v>0</v>
      </c>
      <c r="O179" s="18">
        <v>2724811.45</v>
      </c>
      <c r="P179" s="18">
        <v>3120.95</v>
      </c>
      <c r="Q179" s="18">
        <v>27533.51</v>
      </c>
      <c r="R179" s="18">
        <v>11881.91</v>
      </c>
      <c r="S179" s="18">
        <v>15651.6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2125775.59</v>
      </c>
      <c r="AA179" s="18">
        <v>14943450.99</v>
      </c>
      <c r="AB179" s="18">
        <v>6183213</v>
      </c>
      <c r="AC179" s="18">
        <v>8144919.6500000004</v>
      </c>
      <c r="AD179" s="18">
        <v>615318.35</v>
      </c>
      <c r="AE179" s="18">
        <v>0</v>
      </c>
      <c r="AF179" s="18">
        <v>9345597.1099999994</v>
      </c>
      <c r="AG179" s="18">
        <v>0</v>
      </c>
      <c r="AH179" s="18">
        <v>0</v>
      </c>
      <c r="AI179" s="18">
        <v>1420735.02</v>
      </c>
      <c r="AJ179" s="18">
        <v>19141.75</v>
      </c>
      <c r="AK179" s="18">
        <v>212201.03</v>
      </c>
      <c r="AL179" s="18">
        <v>87794.1</v>
      </c>
      <c r="AM179" s="18">
        <v>115647.95</v>
      </c>
      <c r="AN179" s="18">
        <v>8758.98</v>
      </c>
      <c r="AO179" s="18">
        <v>0</v>
      </c>
      <c r="AP179" s="18">
        <v>64675.41</v>
      </c>
      <c r="AQ179" s="18">
        <v>0</v>
      </c>
      <c r="AR179" s="18">
        <v>0</v>
      </c>
      <c r="AS179" s="18">
        <v>20831.89</v>
      </c>
      <c r="AT179" s="19">
        <f t="shared" si="13"/>
        <v>6649888.7599999998</v>
      </c>
      <c r="AU179" s="20">
        <f t="shared" si="13"/>
        <v>46475866.109999999</v>
      </c>
      <c r="AV179" s="20">
        <f t="shared" si="13"/>
        <v>19111389.219999999</v>
      </c>
      <c r="AW179" s="20">
        <f t="shared" si="13"/>
        <v>25174731.890000001</v>
      </c>
      <c r="AX179" s="20">
        <f t="shared" si="13"/>
        <v>2189745.0099999998</v>
      </c>
      <c r="AY179" s="20">
        <f t="shared" si="13"/>
        <v>0</v>
      </c>
      <c r="AZ179" s="20">
        <f t="shared" si="12"/>
        <v>32337706.259999998</v>
      </c>
      <c r="BA179" s="20">
        <f t="shared" si="9"/>
        <v>0</v>
      </c>
      <c r="BB179" s="20">
        <f t="shared" si="9"/>
        <v>0</v>
      </c>
      <c r="BC179" s="20">
        <f t="shared" si="9"/>
        <v>4166378.3600000003</v>
      </c>
      <c r="BD179" s="21">
        <f t="shared" si="10"/>
        <v>89629839.489999995</v>
      </c>
    </row>
    <row r="180" spans="1:56" s="16" customFormat="1" ht="19.5" customHeight="1" x14ac:dyDescent="0.2">
      <c r="A180" s="7">
        <v>1</v>
      </c>
      <c r="B180" s="11" t="s">
        <v>145</v>
      </c>
      <c r="C180" s="65">
        <v>91</v>
      </c>
      <c r="D180" s="65" t="s">
        <v>146</v>
      </c>
      <c r="E180" s="12" t="s">
        <v>18</v>
      </c>
      <c r="F180" s="12">
        <v>532</v>
      </c>
      <c r="G180" s="12">
        <v>0</v>
      </c>
      <c r="H180" s="12">
        <v>6679</v>
      </c>
      <c r="I180" s="12">
        <v>3064</v>
      </c>
      <c r="J180" s="12">
        <v>1225</v>
      </c>
      <c r="K180" s="12">
        <v>0</v>
      </c>
      <c r="L180" s="12">
        <v>395</v>
      </c>
      <c r="M180" s="12">
        <v>0</v>
      </c>
      <c r="N180" s="12">
        <v>0</v>
      </c>
      <c r="O180" s="12">
        <v>131</v>
      </c>
      <c r="P180" s="12">
        <v>1</v>
      </c>
      <c r="Q180" s="12">
        <v>0</v>
      </c>
      <c r="R180" s="12">
        <v>4</v>
      </c>
      <c r="S180" s="12">
        <v>2</v>
      </c>
      <c r="T180" s="12">
        <v>1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12</v>
      </c>
      <c r="AA180" s="12">
        <v>0</v>
      </c>
      <c r="AB180" s="12">
        <v>267</v>
      </c>
      <c r="AC180" s="12">
        <v>123</v>
      </c>
      <c r="AD180" s="12">
        <v>16</v>
      </c>
      <c r="AE180" s="12">
        <v>0</v>
      </c>
      <c r="AF180" s="12">
        <v>7</v>
      </c>
      <c r="AG180" s="12">
        <v>0</v>
      </c>
      <c r="AH180" s="12">
        <v>0</v>
      </c>
      <c r="AI180" s="12">
        <v>3</v>
      </c>
      <c r="AJ180" s="12">
        <v>5</v>
      </c>
      <c r="AK180" s="12">
        <v>0</v>
      </c>
      <c r="AL180" s="12">
        <v>55</v>
      </c>
      <c r="AM180" s="12">
        <v>25</v>
      </c>
      <c r="AN180" s="12">
        <v>8</v>
      </c>
      <c r="AO180" s="12">
        <v>0</v>
      </c>
      <c r="AP180" s="12">
        <v>3</v>
      </c>
      <c r="AQ180" s="12">
        <v>0</v>
      </c>
      <c r="AR180" s="12">
        <v>0</v>
      </c>
      <c r="AS180" s="12">
        <v>1</v>
      </c>
      <c r="AT180" s="13">
        <f t="shared" si="13"/>
        <v>550</v>
      </c>
      <c r="AU180" s="14">
        <f t="shared" si="13"/>
        <v>0</v>
      </c>
      <c r="AV180" s="14">
        <f t="shared" si="13"/>
        <v>7005</v>
      </c>
      <c r="AW180" s="14">
        <f t="shared" si="13"/>
        <v>3214</v>
      </c>
      <c r="AX180" s="14">
        <f t="shared" si="13"/>
        <v>1250</v>
      </c>
      <c r="AY180" s="14">
        <f t="shared" si="13"/>
        <v>0</v>
      </c>
      <c r="AZ180" s="14">
        <f t="shared" si="12"/>
        <v>405</v>
      </c>
      <c r="BA180" s="14">
        <f t="shared" si="9"/>
        <v>0</v>
      </c>
      <c r="BB180" s="14">
        <f t="shared" si="9"/>
        <v>0</v>
      </c>
      <c r="BC180" s="14">
        <f t="shared" si="9"/>
        <v>135</v>
      </c>
      <c r="BD180" s="15"/>
    </row>
    <row r="181" spans="1:56" s="24" customFormat="1" ht="16.5" customHeight="1" x14ac:dyDescent="0.2">
      <c r="A181" s="7">
        <v>1</v>
      </c>
      <c r="B181" s="34"/>
      <c r="C181" s="66"/>
      <c r="D181" s="66"/>
      <c r="E181" s="18" t="s">
        <v>19</v>
      </c>
      <c r="F181" s="18">
        <v>2985964.45</v>
      </c>
      <c r="G181" s="18">
        <v>33657441.609999999</v>
      </c>
      <c r="H181" s="18">
        <v>13757075.67</v>
      </c>
      <c r="I181" s="18">
        <v>18076585.949999999</v>
      </c>
      <c r="J181" s="18">
        <v>1823780</v>
      </c>
      <c r="K181" s="18">
        <v>0</v>
      </c>
      <c r="L181" s="18">
        <v>20475664.199999999</v>
      </c>
      <c r="M181" s="18">
        <v>0</v>
      </c>
      <c r="N181" s="18">
        <v>0</v>
      </c>
      <c r="O181" s="18">
        <v>4540548.8</v>
      </c>
      <c r="P181" s="18">
        <v>6075.98</v>
      </c>
      <c r="Q181" s="18">
        <v>20633.62</v>
      </c>
      <c r="R181" s="18">
        <v>8112.68</v>
      </c>
      <c r="S181" s="18">
        <v>10659.94</v>
      </c>
      <c r="T181" s="18">
        <v>1861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69873.77</v>
      </c>
      <c r="AA181" s="18">
        <v>1296037.6599999999</v>
      </c>
      <c r="AB181" s="18">
        <v>549634.01</v>
      </c>
      <c r="AC181" s="18">
        <v>722210.64</v>
      </c>
      <c r="AD181" s="18">
        <v>24193</v>
      </c>
      <c r="AE181" s="18">
        <v>0</v>
      </c>
      <c r="AF181" s="18">
        <v>420876.96</v>
      </c>
      <c r="AG181" s="18">
        <v>0</v>
      </c>
      <c r="AH181" s="18">
        <v>0</v>
      </c>
      <c r="AI181" s="18">
        <v>93139.46</v>
      </c>
      <c r="AJ181" s="18">
        <v>26582.43</v>
      </c>
      <c r="AK181" s="18">
        <v>273982.71000000002</v>
      </c>
      <c r="AL181" s="18">
        <v>113577.51</v>
      </c>
      <c r="AM181" s="18">
        <v>149239.20000000001</v>
      </c>
      <c r="AN181" s="18">
        <v>11166</v>
      </c>
      <c r="AO181" s="18">
        <v>0</v>
      </c>
      <c r="AP181" s="18">
        <v>147306.94</v>
      </c>
      <c r="AQ181" s="18">
        <v>0</v>
      </c>
      <c r="AR181" s="18">
        <v>0</v>
      </c>
      <c r="AS181" s="18">
        <v>23284.87</v>
      </c>
      <c r="AT181" s="19">
        <f t="shared" si="13"/>
        <v>3088496.6300000004</v>
      </c>
      <c r="AU181" s="20">
        <f t="shared" si="13"/>
        <v>35248095.600000001</v>
      </c>
      <c r="AV181" s="20">
        <f t="shared" si="13"/>
        <v>14428399.869999999</v>
      </c>
      <c r="AW181" s="20">
        <f t="shared" si="13"/>
        <v>18958695.73</v>
      </c>
      <c r="AX181" s="20">
        <f t="shared" si="13"/>
        <v>1861000</v>
      </c>
      <c r="AY181" s="20">
        <f t="shared" si="13"/>
        <v>0</v>
      </c>
      <c r="AZ181" s="20">
        <f t="shared" si="12"/>
        <v>21043848.099999998</v>
      </c>
      <c r="BA181" s="20">
        <f t="shared" si="9"/>
        <v>0</v>
      </c>
      <c r="BB181" s="20">
        <f t="shared" si="9"/>
        <v>0</v>
      </c>
      <c r="BC181" s="20">
        <f t="shared" si="9"/>
        <v>4656973.13</v>
      </c>
      <c r="BD181" s="21">
        <f t="shared" si="10"/>
        <v>64037413.460000001</v>
      </c>
    </row>
    <row r="182" spans="1:56" s="16" customFormat="1" ht="17.25" customHeight="1" x14ac:dyDescent="0.2">
      <c r="A182" s="7">
        <v>1</v>
      </c>
      <c r="B182" s="35"/>
      <c r="C182" s="65">
        <v>92</v>
      </c>
      <c r="D182" s="65" t="s">
        <v>147</v>
      </c>
      <c r="E182" s="12" t="s">
        <v>18</v>
      </c>
      <c r="F182" s="12">
        <v>869</v>
      </c>
      <c r="G182" s="12">
        <v>0</v>
      </c>
      <c r="H182" s="12">
        <v>12200</v>
      </c>
      <c r="I182" s="12">
        <v>5067</v>
      </c>
      <c r="J182" s="12">
        <v>2974</v>
      </c>
      <c r="K182" s="12">
        <v>0</v>
      </c>
      <c r="L182" s="12">
        <v>692</v>
      </c>
      <c r="M182" s="12">
        <v>0</v>
      </c>
      <c r="N182" s="12">
        <v>0</v>
      </c>
      <c r="O182" s="12">
        <v>143</v>
      </c>
      <c r="P182" s="12">
        <v>1</v>
      </c>
      <c r="Q182" s="12">
        <v>0</v>
      </c>
      <c r="R182" s="12">
        <v>23</v>
      </c>
      <c r="S182" s="12">
        <v>10</v>
      </c>
      <c r="T182" s="12">
        <v>3</v>
      </c>
      <c r="U182" s="12">
        <v>0</v>
      </c>
      <c r="V182" s="12">
        <v>1</v>
      </c>
      <c r="W182" s="12">
        <v>0</v>
      </c>
      <c r="X182" s="12">
        <v>0</v>
      </c>
      <c r="Y182" s="12">
        <v>0</v>
      </c>
      <c r="Z182" s="12">
        <v>34</v>
      </c>
      <c r="AA182" s="12">
        <v>0</v>
      </c>
      <c r="AB182" s="12">
        <v>703</v>
      </c>
      <c r="AC182" s="12">
        <v>292</v>
      </c>
      <c r="AD182" s="12">
        <v>68</v>
      </c>
      <c r="AE182" s="12">
        <v>0</v>
      </c>
      <c r="AF182" s="12">
        <v>17</v>
      </c>
      <c r="AG182" s="12">
        <v>0</v>
      </c>
      <c r="AH182" s="12">
        <v>0</v>
      </c>
      <c r="AI182" s="12">
        <v>3</v>
      </c>
      <c r="AJ182" s="12">
        <v>22</v>
      </c>
      <c r="AK182" s="12">
        <v>0</v>
      </c>
      <c r="AL182" s="12">
        <v>318</v>
      </c>
      <c r="AM182" s="12">
        <v>132</v>
      </c>
      <c r="AN182" s="12">
        <v>31</v>
      </c>
      <c r="AO182" s="12">
        <v>0</v>
      </c>
      <c r="AP182" s="12">
        <v>12</v>
      </c>
      <c r="AQ182" s="12">
        <v>0</v>
      </c>
      <c r="AR182" s="12">
        <v>0</v>
      </c>
      <c r="AS182" s="12">
        <v>3</v>
      </c>
      <c r="AT182" s="13">
        <f t="shared" si="13"/>
        <v>926</v>
      </c>
      <c r="AU182" s="14">
        <f t="shared" si="13"/>
        <v>0</v>
      </c>
      <c r="AV182" s="14">
        <f t="shared" si="13"/>
        <v>13244</v>
      </c>
      <c r="AW182" s="14">
        <f t="shared" si="13"/>
        <v>5501</v>
      </c>
      <c r="AX182" s="14">
        <f t="shared" si="13"/>
        <v>3076</v>
      </c>
      <c r="AY182" s="14">
        <f t="shared" si="13"/>
        <v>0</v>
      </c>
      <c r="AZ182" s="14">
        <f t="shared" si="12"/>
        <v>722</v>
      </c>
      <c r="BA182" s="14">
        <f t="shared" si="9"/>
        <v>0</v>
      </c>
      <c r="BB182" s="14">
        <f t="shared" si="9"/>
        <v>0</v>
      </c>
      <c r="BC182" s="14">
        <f t="shared" si="9"/>
        <v>149</v>
      </c>
      <c r="BD182" s="15"/>
    </row>
    <row r="183" spans="1:56" s="24" customFormat="1" ht="17.25" customHeight="1" x14ac:dyDescent="0.2">
      <c r="A183" s="7">
        <v>1</v>
      </c>
      <c r="B183" s="34"/>
      <c r="C183" s="66"/>
      <c r="D183" s="66"/>
      <c r="E183" s="18" t="s">
        <v>19</v>
      </c>
      <c r="F183" s="18">
        <v>3783961.21</v>
      </c>
      <c r="G183" s="18">
        <v>38680383.380000003</v>
      </c>
      <c r="H183" s="18">
        <v>15432803.09</v>
      </c>
      <c r="I183" s="18">
        <v>20353686.289999999</v>
      </c>
      <c r="J183" s="18">
        <v>2893894</v>
      </c>
      <c r="K183" s="18">
        <v>0</v>
      </c>
      <c r="L183" s="18">
        <v>26227487.93</v>
      </c>
      <c r="M183" s="18">
        <v>0</v>
      </c>
      <c r="N183" s="18">
        <v>0</v>
      </c>
      <c r="O183" s="18">
        <v>2965760.18</v>
      </c>
      <c r="P183" s="18">
        <v>6426.48</v>
      </c>
      <c r="Q183" s="18">
        <v>69915.570000000007</v>
      </c>
      <c r="R183" s="18">
        <v>28860.28</v>
      </c>
      <c r="S183" s="18">
        <v>38062.629999999997</v>
      </c>
      <c r="T183" s="18">
        <v>2992.65</v>
      </c>
      <c r="U183" s="18">
        <v>0</v>
      </c>
      <c r="V183" s="18">
        <v>32757.06</v>
      </c>
      <c r="W183" s="18">
        <v>0</v>
      </c>
      <c r="X183" s="18">
        <v>0</v>
      </c>
      <c r="Y183" s="18">
        <v>0</v>
      </c>
      <c r="Z183" s="18">
        <v>149675.13</v>
      </c>
      <c r="AA183" s="18">
        <v>2127495.89</v>
      </c>
      <c r="AB183" s="18">
        <v>889082.88</v>
      </c>
      <c r="AC183" s="18">
        <v>1172574.68</v>
      </c>
      <c r="AD183" s="18">
        <v>65838.33</v>
      </c>
      <c r="AE183" s="18">
        <v>0</v>
      </c>
      <c r="AF183" s="18">
        <v>600546.14</v>
      </c>
      <c r="AG183" s="18">
        <v>0</v>
      </c>
      <c r="AH183" s="18">
        <v>0</v>
      </c>
      <c r="AI183" s="18">
        <v>61786.67</v>
      </c>
      <c r="AJ183" s="18">
        <v>97226.64</v>
      </c>
      <c r="AK183" s="18">
        <v>960370.92</v>
      </c>
      <c r="AL183" s="18">
        <v>401251.02</v>
      </c>
      <c r="AM183" s="18">
        <v>529193.39</v>
      </c>
      <c r="AN183" s="18">
        <v>29926.52</v>
      </c>
      <c r="AO183" s="18">
        <v>0</v>
      </c>
      <c r="AP183" s="18">
        <v>436760.83</v>
      </c>
      <c r="AQ183" s="18">
        <v>0</v>
      </c>
      <c r="AR183" s="18">
        <v>0</v>
      </c>
      <c r="AS183" s="18">
        <v>61786.67</v>
      </c>
      <c r="AT183" s="19">
        <f t="shared" si="13"/>
        <v>4037289.46</v>
      </c>
      <c r="AU183" s="20">
        <f t="shared" si="13"/>
        <v>41838165.760000005</v>
      </c>
      <c r="AV183" s="20">
        <f t="shared" si="13"/>
        <v>16751997.27</v>
      </c>
      <c r="AW183" s="20">
        <f t="shared" si="13"/>
        <v>22093516.989999998</v>
      </c>
      <c r="AX183" s="20">
        <f t="shared" si="13"/>
        <v>2992651.5</v>
      </c>
      <c r="AY183" s="20">
        <f t="shared" si="13"/>
        <v>0</v>
      </c>
      <c r="AZ183" s="20">
        <f t="shared" si="12"/>
        <v>27297551.960000001</v>
      </c>
      <c r="BA183" s="20">
        <f t="shared" si="9"/>
        <v>0</v>
      </c>
      <c r="BB183" s="20">
        <f t="shared" si="9"/>
        <v>0</v>
      </c>
      <c r="BC183" s="20">
        <f t="shared" si="9"/>
        <v>3089333.52</v>
      </c>
      <c r="BD183" s="21">
        <f t="shared" si="10"/>
        <v>76262340.700000003</v>
      </c>
    </row>
    <row r="184" spans="1:56" s="16" customFormat="1" ht="18.75" customHeight="1" x14ac:dyDescent="0.2">
      <c r="A184" s="7">
        <v>1</v>
      </c>
      <c r="B184" s="11" t="s">
        <v>148</v>
      </c>
      <c r="C184" s="65">
        <v>93</v>
      </c>
      <c r="D184" s="65" t="s">
        <v>149</v>
      </c>
      <c r="E184" s="12" t="s">
        <v>18</v>
      </c>
      <c r="F184" s="12">
        <v>153</v>
      </c>
      <c r="G184" s="12">
        <v>0</v>
      </c>
      <c r="H184" s="12">
        <v>1251</v>
      </c>
      <c r="I184" s="12">
        <v>525</v>
      </c>
      <c r="J184" s="12">
        <v>207</v>
      </c>
      <c r="K184" s="12">
        <v>0</v>
      </c>
      <c r="L184" s="12">
        <v>89</v>
      </c>
      <c r="M184" s="12">
        <v>0</v>
      </c>
      <c r="N184" s="12">
        <v>0</v>
      </c>
      <c r="O184" s="12">
        <v>46</v>
      </c>
      <c r="P184" s="12">
        <v>1</v>
      </c>
      <c r="Q184" s="12">
        <v>0</v>
      </c>
      <c r="R184" s="12">
        <v>2</v>
      </c>
      <c r="S184" s="12">
        <v>1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4</v>
      </c>
      <c r="AA184" s="12">
        <v>0</v>
      </c>
      <c r="AB184" s="12">
        <v>95</v>
      </c>
      <c r="AC184" s="12">
        <v>40</v>
      </c>
      <c r="AD184" s="12">
        <v>3</v>
      </c>
      <c r="AE184" s="12">
        <v>0</v>
      </c>
      <c r="AF184" s="12">
        <v>2</v>
      </c>
      <c r="AG184" s="12">
        <v>0</v>
      </c>
      <c r="AH184" s="12">
        <v>0</v>
      </c>
      <c r="AI184" s="12">
        <v>1</v>
      </c>
      <c r="AJ184" s="12">
        <v>1</v>
      </c>
      <c r="AK184" s="12">
        <v>0</v>
      </c>
      <c r="AL184" s="12">
        <v>14</v>
      </c>
      <c r="AM184" s="12">
        <v>6</v>
      </c>
      <c r="AN184" s="12">
        <v>1</v>
      </c>
      <c r="AO184" s="12">
        <v>0</v>
      </c>
      <c r="AP184" s="12">
        <v>1</v>
      </c>
      <c r="AQ184" s="12">
        <v>0</v>
      </c>
      <c r="AR184" s="12">
        <v>0</v>
      </c>
      <c r="AS184" s="12">
        <v>0</v>
      </c>
      <c r="AT184" s="13">
        <f t="shared" si="13"/>
        <v>159</v>
      </c>
      <c r="AU184" s="14">
        <f t="shared" si="13"/>
        <v>0</v>
      </c>
      <c r="AV184" s="14">
        <f t="shared" si="13"/>
        <v>1362</v>
      </c>
      <c r="AW184" s="14">
        <f t="shared" si="13"/>
        <v>572</v>
      </c>
      <c r="AX184" s="14">
        <f t="shared" si="13"/>
        <v>211</v>
      </c>
      <c r="AY184" s="14">
        <f t="shared" si="13"/>
        <v>0</v>
      </c>
      <c r="AZ184" s="14">
        <f t="shared" si="12"/>
        <v>92</v>
      </c>
      <c r="BA184" s="14">
        <f t="shared" si="12"/>
        <v>0</v>
      </c>
      <c r="BB184" s="14">
        <f t="shared" si="12"/>
        <v>0</v>
      </c>
      <c r="BC184" s="14">
        <f t="shared" si="12"/>
        <v>47</v>
      </c>
      <c r="BD184" s="15"/>
    </row>
    <row r="185" spans="1:56" s="24" customFormat="1" ht="16.5" customHeight="1" x14ac:dyDescent="0.2">
      <c r="A185" s="7">
        <v>1</v>
      </c>
      <c r="B185" s="34"/>
      <c r="C185" s="66"/>
      <c r="D185" s="66"/>
      <c r="E185" s="18" t="s">
        <v>19</v>
      </c>
      <c r="F185" s="18">
        <v>485525.99</v>
      </c>
      <c r="G185" s="18">
        <v>9036644.8000000007</v>
      </c>
      <c r="H185" s="18">
        <v>3305633.43</v>
      </c>
      <c r="I185" s="18">
        <v>5529700.8200000003</v>
      </c>
      <c r="J185" s="18">
        <v>201310.56</v>
      </c>
      <c r="K185" s="18">
        <v>0</v>
      </c>
      <c r="L185" s="18">
        <v>2768715.76</v>
      </c>
      <c r="M185" s="18">
        <v>0</v>
      </c>
      <c r="N185" s="18">
        <v>0</v>
      </c>
      <c r="O185" s="18">
        <v>997701.3</v>
      </c>
      <c r="P185" s="18">
        <v>215.41</v>
      </c>
      <c r="Q185" s="18">
        <v>13712.37</v>
      </c>
      <c r="R185" s="18">
        <v>5130.32</v>
      </c>
      <c r="S185" s="18">
        <v>8582.0499999999993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12493.57</v>
      </c>
      <c r="AA185" s="18">
        <v>674358.43</v>
      </c>
      <c r="AB185" s="18">
        <v>251385.47</v>
      </c>
      <c r="AC185" s="18">
        <v>420520.45</v>
      </c>
      <c r="AD185" s="18">
        <v>2452.5100000000002</v>
      </c>
      <c r="AE185" s="18">
        <v>0</v>
      </c>
      <c r="AF185" s="18">
        <v>63055.64</v>
      </c>
      <c r="AG185" s="18">
        <v>0</v>
      </c>
      <c r="AH185" s="18">
        <v>0</v>
      </c>
      <c r="AI185" s="18">
        <v>21401.15</v>
      </c>
      <c r="AJ185" s="18">
        <v>3877.33</v>
      </c>
      <c r="AK185" s="18">
        <v>101170.48</v>
      </c>
      <c r="AL185" s="18">
        <v>37622.32</v>
      </c>
      <c r="AM185" s="18">
        <v>62935.03</v>
      </c>
      <c r="AN185" s="18">
        <v>613.13</v>
      </c>
      <c r="AO185" s="18">
        <v>0</v>
      </c>
      <c r="AP185" s="18">
        <v>34393.99</v>
      </c>
      <c r="AQ185" s="18">
        <v>0</v>
      </c>
      <c r="AR185" s="18">
        <v>0</v>
      </c>
      <c r="AS185" s="18">
        <v>0</v>
      </c>
      <c r="AT185" s="19">
        <f t="shared" si="13"/>
        <v>502112.3</v>
      </c>
      <c r="AU185" s="20">
        <f t="shared" si="13"/>
        <v>9825886.0800000001</v>
      </c>
      <c r="AV185" s="20">
        <f t="shared" si="13"/>
        <v>3599771.54</v>
      </c>
      <c r="AW185" s="20">
        <f t="shared" si="13"/>
        <v>6021738.3500000006</v>
      </c>
      <c r="AX185" s="20">
        <f t="shared" si="13"/>
        <v>204376.2</v>
      </c>
      <c r="AY185" s="20">
        <f t="shared" si="13"/>
        <v>0</v>
      </c>
      <c r="AZ185" s="20">
        <f t="shared" si="12"/>
        <v>2866165.3899999997</v>
      </c>
      <c r="BA185" s="20">
        <f t="shared" si="12"/>
        <v>0</v>
      </c>
      <c r="BB185" s="20">
        <f t="shared" si="12"/>
        <v>0</v>
      </c>
      <c r="BC185" s="20">
        <f t="shared" si="12"/>
        <v>1019102.4500000001</v>
      </c>
      <c r="BD185" s="21">
        <f t="shared" si="10"/>
        <v>14213266.220000001</v>
      </c>
    </row>
    <row r="186" spans="1:56" s="16" customFormat="1" ht="18" customHeight="1" x14ac:dyDescent="0.2">
      <c r="A186" s="7">
        <v>1</v>
      </c>
      <c r="B186" s="11" t="s">
        <v>150</v>
      </c>
      <c r="C186" s="65">
        <v>94</v>
      </c>
      <c r="D186" s="65" t="s">
        <v>151</v>
      </c>
      <c r="E186" s="12" t="s">
        <v>18</v>
      </c>
      <c r="F186" s="12">
        <v>630</v>
      </c>
      <c r="G186" s="12">
        <v>0</v>
      </c>
      <c r="H186" s="12">
        <v>5136</v>
      </c>
      <c r="I186" s="12">
        <v>5380</v>
      </c>
      <c r="J186" s="12">
        <v>1482</v>
      </c>
      <c r="K186" s="12">
        <v>0</v>
      </c>
      <c r="L186" s="12">
        <v>172</v>
      </c>
      <c r="M186" s="12">
        <v>0</v>
      </c>
      <c r="N186" s="12">
        <v>0</v>
      </c>
      <c r="O186" s="12">
        <v>149</v>
      </c>
      <c r="P186" s="12">
        <v>86</v>
      </c>
      <c r="Q186" s="12">
        <v>0</v>
      </c>
      <c r="R186" s="12">
        <v>334</v>
      </c>
      <c r="S186" s="12">
        <v>350</v>
      </c>
      <c r="T186" s="12">
        <v>106</v>
      </c>
      <c r="U186" s="12">
        <v>0</v>
      </c>
      <c r="V186" s="12">
        <v>18</v>
      </c>
      <c r="W186" s="12">
        <v>0</v>
      </c>
      <c r="X186" s="12">
        <v>0</v>
      </c>
      <c r="Y186" s="12">
        <v>13</v>
      </c>
      <c r="Z186" s="12">
        <v>154</v>
      </c>
      <c r="AA186" s="12">
        <v>0</v>
      </c>
      <c r="AB186" s="12">
        <v>1105</v>
      </c>
      <c r="AC186" s="12">
        <v>1158</v>
      </c>
      <c r="AD186" s="12">
        <v>288</v>
      </c>
      <c r="AE186" s="12">
        <v>0</v>
      </c>
      <c r="AF186" s="12">
        <v>37</v>
      </c>
      <c r="AG186" s="12">
        <v>0</v>
      </c>
      <c r="AH186" s="12">
        <v>0</v>
      </c>
      <c r="AI186" s="12">
        <v>28</v>
      </c>
      <c r="AJ186" s="12">
        <v>180</v>
      </c>
      <c r="AK186" s="12">
        <v>0</v>
      </c>
      <c r="AL186" s="12">
        <v>585</v>
      </c>
      <c r="AM186" s="12">
        <v>612</v>
      </c>
      <c r="AN186" s="12">
        <v>124</v>
      </c>
      <c r="AO186" s="12">
        <v>0</v>
      </c>
      <c r="AP186" s="12">
        <v>14</v>
      </c>
      <c r="AQ186" s="12">
        <v>0</v>
      </c>
      <c r="AR186" s="12">
        <v>0</v>
      </c>
      <c r="AS186" s="12">
        <v>13</v>
      </c>
      <c r="AT186" s="13">
        <f t="shared" si="13"/>
        <v>1050</v>
      </c>
      <c r="AU186" s="14">
        <f t="shared" si="13"/>
        <v>0</v>
      </c>
      <c r="AV186" s="14">
        <f t="shared" si="13"/>
        <v>7160</v>
      </c>
      <c r="AW186" s="14">
        <f t="shared" si="13"/>
        <v>7500</v>
      </c>
      <c r="AX186" s="14">
        <f t="shared" si="13"/>
        <v>2000</v>
      </c>
      <c r="AY186" s="14">
        <f t="shared" si="13"/>
        <v>0</v>
      </c>
      <c r="AZ186" s="14">
        <f t="shared" si="12"/>
        <v>241</v>
      </c>
      <c r="BA186" s="14">
        <f t="shared" si="12"/>
        <v>0</v>
      </c>
      <c r="BB186" s="14">
        <f t="shared" si="12"/>
        <v>0</v>
      </c>
      <c r="BC186" s="14">
        <f t="shared" si="12"/>
        <v>203</v>
      </c>
      <c r="BD186" s="15"/>
    </row>
    <row r="187" spans="1:56" s="24" customFormat="1" ht="15" customHeight="1" x14ac:dyDescent="0.2">
      <c r="A187" s="7">
        <v>1</v>
      </c>
      <c r="B187" s="23"/>
      <c r="C187" s="66"/>
      <c r="D187" s="66"/>
      <c r="E187" s="18" t="s">
        <v>19</v>
      </c>
      <c r="F187" s="18">
        <v>1202650.93</v>
      </c>
      <c r="G187" s="18">
        <v>9499920.7200000007</v>
      </c>
      <c r="H187" s="18">
        <v>3304532.42</v>
      </c>
      <c r="I187" s="18">
        <v>4993456.66</v>
      </c>
      <c r="J187" s="18">
        <v>1201931.6399999999</v>
      </c>
      <c r="K187" s="18">
        <v>0</v>
      </c>
      <c r="L187" s="18">
        <v>3654514.28</v>
      </c>
      <c r="M187" s="18">
        <v>0</v>
      </c>
      <c r="N187" s="18">
        <v>0</v>
      </c>
      <c r="O187" s="18">
        <v>2497043.0099999998</v>
      </c>
      <c r="P187" s="18">
        <v>165427.54999999999</v>
      </c>
      <c r="Q187" s="18">
        <v>625243.25</v>
      </c>
      <c r="R187" s="18">
        <v>214757.11</v>
      </c>
      <c r="S187" s="18">
        <v>324518.02</v>
      </c>
      <c r="T187" s="18">
        <v>85968.12</v>
      </c>
      <c r="U187" s="18">
        <v>0</v>
      </c>
      <c r="V187" s="18">
        <v>412278.07</v>
      </c>
      <c r="W187" s="18">
        <v>0</v>
      </c>
      <c r="X187" s="18">
        <v>0</v>
      </c>
      <c r="Y187" s="18">
        <v>214909.44</v>
      </c>
      <c r="Z187" s="18">
        <v>293467</v>
      </c>
      <c r="AA187" s="18">
        <v>2019173.64</v>
      </c>
      <c r="AB187" s="18">
        <v>711084.65</v>
      </c>
      <c r="AC187" s="18">
        <v>1074515.23</v>
      </c>
      <c r="AD187" s="18">
        <v>233573.76000000001</v>
      </c>
      <c r="AE187" s="18">
        <v>0</v>
      </c>
      <c r="AF187" s="18">
        <v>748208.36</v>
      </c>
      <c r="AG187" s="18">
        <v>0</v>
      </c>
      <c r="AH187" s="18">
        <v>0</v>
      </c>
      <c r="AI187" s="18">
        <v>484399.06</v>
      </c>
      <c r="AJ187" s="18">
        <v>342724.36</v>
      </c>
      <c r="AK187" s="18">
        <v>1044725.96</v>
      </c>
      <c r="AL187" s="18">
        <v>375995.39</v>
      </c>
      <c r="AM187" s="18">
        <v>568164.09</v>
      </c>
      <c r="AN187" s="18">
        <v>100566.48</v>
      </c>
      <c r="AO187" s="18">
        <v>0</v>
      </c>
      <c r="AP187" s="18">
        <v>274852.05</v>
      </c>
      <c r="AQ187" s="18">
        <v>0</v>
      </c>
      <c r="AR187" s="18">
        <v>0</v>
      </c>
      <c r="AS187" s="18">
        <v>214909.44</v>
      </c>
      <c r="AT187" s="19">
        <f t="shared" si="13"/>
        <v>2004269.8399999999</v>
      </c>
      <c r="AU187" s="20">
        <f t="shared" si="13"/>
        <v>13189063.57</v>
      </c>
      <c r="AV187" s="20">
        <f t="shared" si="13"/>
        <v>4606369.57</v>
      </c>
      <c r="AW187" s="20">
        <f t="shared" si="13"/>
        <v>6960654</v>
      </c>
      <c r="AX187" s="20">
        <f t="shared" si="13"/>
        <v>1622040</v>
      </c>
      <c r="AY187" s="20">
        <f t="shared" si="13"/>
        <v>0</v>
      </c>
      <c r="AZ187" s="20">
        <f t="shared" si="12"/>
        <v>5089852.76</v>
      </c>
      <c r="BA187" s="20">
        <f t="shared" si="12"/>
        <v>0</v>
      </c>
      <c r="BB187" s="20">
        <f t="shared" si="12"/>
        <v>0</v>
      </c>
      <c r="BC187" s="20">
        <f t="shared" si="12"/>
        <v>3411260.9499999997</v>
      </c>
      <c r="BD187" s="21">
        <f t="shared" si="10"/>
        <v>23694447.120000001</v>
      </c>
    </row>
    <row r="188" spans="1:56" s="16" customFormat="1" ht="21.75" customHeight="1" x14ac:dyDescent="0.2">
      <c r="A188" s="7">
        <v>1</v>
      </c>
      <c r="B188" s="11" t="s">
        <v>152</v>
      </c>
      <c r="C188" s="65">
        <v>95</v>
      </c>
      <c r="D188" s="65" t="s">
        <v>153</v>
      </c>
      <c r="E188" s="12" t="s">
        <v>18</v>
      </c>
      <c r="F188" s="12">
        <v>1801</v>
      </c>
      <c r="G188" s="12">
        <v>0</v>
      </c>
      <c r="H188" s="12">
        <v>16615</v>
      </c>
      <c r="I188" s="12">
        <v>14528</v>
      </c>
      <c r="J188" s="12">
        <v>4673</v>
      </c>
      <c r="K188" s="12">
        <v>0</v>
      </c>
      <c r="L188" s="12">
        <v>419</v>
      </c>
      <c r="M188" s="12">
        <v>0</v>
      </c>
      <c r="N188" s="12">
        <v>0</v>
      </c>
      <c r="O188" s="12">
        <v>220</v>
      </c>
      <c r="P188" s="12">
        <v>248</v>
      </c>
      <c r="Q188" s="12">
        <v>0</v>
      </c>
      <c r="R188" s="12">
        <v>2310</v>
      </c>
      <c r="S188" s="12">
        <v>2020</v>
      </c>
      <c r="T188" s="12">
        <v>638</v>
      </c>
      <c r="U188" s="12">
        <v>0</v>
      </c>
      <c r="V188" s="12">
        <v>74</v>
      </c>
      <c r="W188" s="12">
        <v>0</v>
      </c>
      <c r="X188" s="12">
        <v>0</v>
      </c>
      <c r="Y188" s="12">
        <v>33</v>
      </c>
      <c r="Z188" s="12">
        <v>440</v>
      </c>
      <c r="AA188" s="12">
        <v>0</v>
      </c>
      <c r="AB188" s="12">
        <v>3813</v>
      </c>
      <c r="AC188" s="12">
        <v>3334</v>
      </c>
      <c r="AD188" s="12">
        <v>938</v>
      </c>
      <c r="AE188" s="12">
        <v>0</v>
      </c>
      <c r="AF188" s="12">
        <v>76</v>
      </c>
      <c r="AG188" s="12">
        <v>0</v>
      </c>
      <c r="AH188" s="12">
        <v>0</v>
      </c>
      <c r="AI188" s="12">
        <v>40</v>
      </c>
      <c r="AJ188" s="12">
        <v>513</v>
      </c>
      <c r="AK188" s="12">
        <v>0</v>
      </c>
      <c r="AL188" s="12">
        <v>4995</v>
      </c>
      <c r="AM188" s="12">
        <v>4368</v>
      </c>
      <c r="AN188" s="12">
        <v>1253</v>
      </c>
      <c r="AO188" s="12">
        <v>0</v>
      </c>
      <c r="AP188" s="12">
        <v>122</v>
      </c>
      <c r="AQ188" s="12">
        <v>0</v>
      </c>
      <c r="AR188" s="12">
        <v>0</v>
      </c>
      <c r="AS188" s="12">
        <v>54</v>
      </c>
      <c r="AT188" s="13">
        <f t="shared" si="13"/>
        <v>3002</v>
      </c>
      <c r="AU188" s="14">
        <f t="shared" si="13"/>
        <v>0</v>
      </c>
      <c r="AV188" s="14">
        <f t="shared" si="13"/>
        <v>27733</v>
      </c>
      <c r="AW188" s="14">
        <f t="shared" si="13"/>
        <v>24250</v>
      </c>
      <c r="AX188" s="14">
        <f t="shared" si="13"/>
        <v>7502</v>
      </c>
      <c r="AY188" s="14">
        <f t="shared" si="13"/>
        <v>0</v>
      </c>
      <c r="AZ188" s="14">
        <f t="shared" si="12"/>
        <v>691</v>
      </c>
      <c r="BA188" s="14">
        <f t="shared" si="12"/>
        <v>0</v>
      </c>
      <c r="BB188" s="14">
        <f t="shared" si="12"/>
        <v>0</v>
      </c>
      <c r="BC188" s="14">
        <f t="shared" si="12"/>
        <v>347</v>
      </c>
      <c r="BD188" s="15"/>
    </row>
    <row r="189" spans="1:56" s="24" customFormat="1" ht="14.25" customHeight="1" x14ac:dyDescent="0.2">
      <c r="A189" s="7">
        <v>1</v>
      </c>
      <c r="B189" s="23"/>
      <c r="C189" s="66"/>
      <c r="D189" s="66"/>
      <c r="E189" s="18" t="s">
        <v>19</v>
      </c>
      <c r="F189" s="18">
        <v>5138543.71</v>
      </c>
      <c r="G189" s="18">
        <v>29536562.41</v>
      </c>
      <c r="H189" s="18">
        <v>10796996.52</v>
      </c>
      <c r="I189" s="18">
        <v>14950074.939999999</v>
      </c>
      <c r="J189" s="18">
        <v>3789490.95</v>
      </c>
      <c r="K189" s="18">
        <v>0</v>
      </c>
      <c r="L189" s="18">
        <v>9074365.1899999995</v>
      </c>
      <c r="M189" s="18">
        <v>0</v>
      </c>
      <c r="N189" s="18">
        <v>0</v>
      </c>
      <c r="O189" s="18">
        <v>3770150.06</v>
      </c>
      <c r="P189" s="18">
        <v>706800.71</v>
      </c>
      <c r="Q189" s="18">
        <v>4096211.2</v>
      </c>
      <c r="R189" s="18">
        <v>1500926.36</v>
      </c>
      <c r="S189" s="18">
        <v>2078259.59</v>
      </c>
      <c r="T189" s="18">
        <v>517025.25</v>
      </c>
      <c r="U189" s="18">
        <v>0</v>
      </c>
      <c r="V189" s="18">
        <v>1596968.87</v>
      </c>
      <c r="W189" s="18">
        <v>0</v>
      </c>
      <c r="X189" s="18">
        <v>0</v>
      </c>
      <c r="Y189" s="18">
        <v>557223.43999999994</v>
      </c>
      <c r="Z189" s="18">
        <v>1254039.6399999999</v>
      </c>
      <c r="AA189" s="18">
        <v>6669470.6399999997</v>
      </c>
      <c r="AB189" s="18">
        <v>2477988.91</v>
      </c>
      <c r="AC189" s="18">
        <v>3431150.48</v>
      </c>
      <c r="AD189" s="18">
        <v>760331.25</v>
      </c>
      <c r="AE189" s="18">
        <v>0</v>
      </c>
      <c r="AF189" s="18">
        <v>1596968.87</v>
      </c>
      <c r="AG189" s="18">
        <v>0</v>
      </c>
      <c r="AH189" s="18">
        <v>0</v>
      </c>
      <c r="AI189" s="18">
        <v>675781.62</v>
      </c>
      <c r="AJ189" s="18">
        <v>1464310.23</v>
      </c>
      <c r="AK189" s="18">
        <v>8756101.0999999996</v>
      </c>
      <c r="AL189" s="18">
        <v>3245882.81</v>
      </c>
      <c r="AM189" s="18">
        <v>4494415.75</v>
      </c>
      <c r="AN189" s="18">
        <v>1015802.55</v>
      </c>
      <c r="AO189" s="18">
        <v>0</v>
      </c>
      <c r="AP189" s="18">
        <v>2656639.81</v>
      </c>
      <c r="AQ189" s="18">
        <v>0</v>
      </c>
      <c r="AR189" s="18">
        <v>0</v>
      </c>
      <c r="AS189" s="18">
        <v>924753.79</v>
      </c>
      <c r="AT189" s="19">
        <f t="shared" si="13"/>
        <v>8563694.2899999991</v>
      </c>
      <c r="AU189" s="20">
        <f t="shared" si="13"/>
        <v>49058345.349999994</v>
      </c>
      <c r="AV189" s="20">
        <f t="shared" si="13"/>
        <v>18021794.600000001</v>
      </c>
      <c r="AW189" s="20">
        <f t="shared" si="13"/>
        <v>24953900.759999998</v>
      </c>
      <c r="AX189" s="20">
        <f t="shared" si="13"/>
        <v>6082650</v>
      </c>
      <c r="AY189" s="20">
        <f t="shared" si="13"/>
        <v>0</v>
      </c>
      <c r="AZ189" s="20">
        <f t="shared" si="12"/>
        <v>14924942.739999998</v>
      </c>
      <c r="BA189" s="20">
        <f t="shared" si="12"/>
        <v>0</v>
      </c>
      <c r="BB189" s="20">
        <f t="shared" si="12"/>
        <v>0</v>
      </c>
      <c r="BC189" s="20">
        <f t="shared" si="12"/>
        <v>5927908.9100000001</v>
      </c>
      <c r="BD189" s="21">
        <f t="shared" si="10"/>
        <v>78474891.289999992</v>
      </c>
    </row>
    <row r="190" spans="1:56" s="16" customFormat="1" ht="21.75" customHeight="1" x14ac:dyDescent="0.2">
      <c r="A190" s="7">
        <v>1</v>
      </c>
      <c r="B190" s="11"/>
      <c r="C190" s="65">
        <v>96</v>
      </c>
      <c r="D190" s="65" t="s">
        <v>154</v>
      </c>
      <c r="E190" s="12" t="s">
        <v>18</v>
      </c>
      <c r="F190" s="12">
        <v>0</v>
      </c>
      <c r="G190" s="12">
        <v>0</v>
      </c>
      <c r="H190" s="12">
        <v>20887</v>
      </c>
      <c r="I190" s="12">
        <v>0</v>
      </c>
      <c r="J190" s="12">
        <v>2253</v>
      </c>
      <c r="K190" s="12">
        <v>6074</v>
      </c>
      <c r="L190" s="12">
        <v>2878</v>
      </c>
      <c r="M190" s="12">
        <v>171</v>
      </c>
      <c r="N190" s="12">
        <v>51</v>
      </c>
      <c r="O190" s="12">
        <v>265</v>
      </c>
      <c r="P190" s="12">
        <v>0</v>
      </c>
      <c r="Q190" s="12">
        <v>0</v>
      </c>
      <c r="R190" s="12">
        <v>826</v>
      </c>
      <c r="S190" s="12">
        <v>0</v>
      </c>
      <c r="T190" s="12">
        <v>131</v>
      </c>
      <c r="U190" s="12">
        <v>74</v>
      </c>
      <c r="V190" s="12">
        <v>130</v>
      </c>
      <c r="W190" s="12">
        <v>8</v>
      </c>
      <c r="X190" s="12">
        <v>0</v>
      </c>
      <c r="Y190" s="12">
        <v>4</v>
      </c>
      <c r="Z190" s="12">
        <v>0</v>
      </c>
      <c r="AA190" s="12">
        <v>0</v>
      </c>
      <c r="AB190" s="12">
        <v>5282</v>
      </c>
      <c r="AC190" s="12">
        <v>0</v>
      </c>
      <c r="AD190" s="12">
        <v>628</v>
      </c>
      <c r="AE190" s="12">
        <v>1803</v>
      </c>
      <c r="AF190" s="12">
        <v>908</v>
      </c>
      <c r="AG190" s="12">
        <v>76</v>
      </c>
      <c r="AH190" s="12">
        <v>16</v>
      </c>
      <c r="AI190" s="12">
        <v>90</v>
      </c>
      <c r="AJ190" s="12">
        <v>0</v>
      </c>
      <c r="AK190" s="12">
        <v>0</v>
      </c>
      <c r="AL190" s="12">
        <v>3012</v>
      </c>
      <c r="AM190" s="12">
        <v>0</v>
      </c>
      <c r="AN190" s="12">
        <v>438</v>
      </c>
      <c r="AO190" s="12">
        <v>1294</v>
      </c>
      <c r="AP190" s="12">
        <v>435</v>
      </c>
      <c r="AQ190" s="12">
        <v>38</v>
      </c>
      <c r="AR190" s="12">
        <v>8</v>
      </c>
      <c r="AS190" s="12">
        <v>42</v>
      </c>
      <c r="AT190" s="13">
        <f t="shared" si="13"/>
        <v>0</v>
      </c>
      <c r="AU190" s="14">
        <f t="shared" si="13"/>
        <v>0</v>
      </c>
      <c r="AV190" s="14">
        <f t="shared" si="13"/>
        <v>30007</v>
      </c>
      <c r="AW190" s="14">
        <f t="shared" si="13"/>
        <v>0</v>
      </c>
      <c r="AX190" s="14">
        <f t="shared" si="13"/>
        <v>3450</v>
      </c>
      <c r="AY190" s="14">
        <f t="shared" si="13"/>
        <v>9245</v>
      </c>
      <c r="AZ190" s="14">
        <f t="shared" si="12"/>
        <v>4351</v>
      </c>
      <c r="BA190" s="14">
        <f t="shared" si="12"/>
        <v>293</v>
      </c>
      <c r="BB190" s="14">
        <f t="shared" si="12"/>
        <v>75</v>
      </c>
      <c r="BC190" s="14">
        <f t="shared" si="12"/>
        <v>401</v>
      </c>
      <c r="BD190" s="15"/>
    </row>
    <row r="191" spans="1:56" s="24" customFormat="1" ht="16.5" customHeight="1" x14ac:dyDescent="0.2">
      <c r="A191" s="7">
        <v>1</v>
      </c>
      <c r="B191" s="23"/>
      <c r="C191" s="66"/>
      <c r="D191" s="66"/>
      <c r="E191" s="18" t="s">
        <v>19</v>
      </c>
      <c r="F191" s="18">
        <v>0</v>
      </c>
      <c r="G191" s="18">
        <v>15337239.289999999</v>
      </c>
      <c r="H191" s="18">
        <v>9363778.8100000005</v>
      </c>
      <c r="I191" s="18">
        <v>4146354.08</v>
      </c>
      <c r="J191" s="18">
        <v>1827106.41</v>
      </c>
      <c r="K191" s="18">
        <v>33985583.299999997</v>
      </c>
      <c r="L191" s="18">
        <v>178950092.72</v>
      </c>
      <c r="M191" s="18">
        <v>32048410.760000002</v>
      </c>
      <c r="N191" s="18">
        <v>2313794.4700000002</v>
      </c>
      <c r="O191" s="18">
        <v>16612486.279999999</v>
      </c>
      <c r="P191" s="18">
        <v>0</v>
      </c>
      <c r="Q191" s="18">
        <v>561692.82999999996</v>
      </c>
      <c r="R191" s="18">
        <v>327807.56</v>
      </c>
      <c r="S191" s="18">
        <v>127560.55</v>
      </c>
      <c r="T191" s="18">
        <v>106324.72</v>
      </c>
      <c r="U191" s="18">
        <v>526908.27</v>
      </c>
      <c r="V191" s="18">
        <v>7947247.6100000003</v>
      </c>
      <c r="W191" s="18">
        <v>1381855.19</v>
      </c>
      <c r="X191" s="18">
        <v>0</v>
      </c>
      <c r="Y191" s="18">
        <v>98883.85</v>
      </c>
      <c r="Z191" s="18">
        <v>0</v>
      </c>
      <c r="AA191" s="18">
        <v>3919013.29</v>
      </c>
      <c r="AB191" s="18">
        <v>2293614.58</v>
      </c>
      <c r="AC191" s="18">
        <v>1116159.25</v>
      </c>
      <c r="AD191" s="18">
        <v>509239.46</v>
      </c>
      <c r="AE191" s="18">
        <v>10854310.33</v>
      </c>
      <c r="AF191" s="18">
        <v>59741378.579999998</v>
      </c>
      <c r="AG191" s="18">
        <v>13074476.029999999</v>
      </c>
      <c r="AH191" s="18">
        <v>736986.39</v>
      </c>
      <c r="AI191" s="18">
        <v>4795866.57</v>
      </c>
      <c r="AJ191" s="18">
        <v>0</v>
      </c>
      <c r="AK191" s="18">
        <v>2183486.25</v>
      </c>
      <c r="AL191" s="18">
        <v>1282773.98</v>
      </c>
      <c r="AM191" s="18">
        <v>545363.86</v>
      </c>
      <c r="AN191" s="18">
        <v>355348.41</v>
      </c>
      <c r="AO191" s="18">
        <v>7324024.9299999997</v>
      </c>
      <c r="AP191" s="18">
        <v>27404302.100000001</v>
      </c>
      <c r="AQ191" s="18">
        <v>6643534.5700000003</v>
      </c>
      <c r="AR191" s="18">
        <v>377062.8</v>
      </c>
      <c r="AS191" s="18">
        <v>3213725.02</v>
      </c>
      <c r="AT191" s="19">
        <f t="shared" si="13"/>
        <v>0</v>
      </c>
      <c r="AU191" s="20">
        <f t="shared" si="13"/>
        <v>22001431.66</v>
      </c>
      <c r="AV191" s="20">
        <f t="shared" si="13"/>
        <v>13267974.93</v>
      </c>
      <c r="AW191" s="20">
        <f t="shared" si="13"/>
        <v>5935437.7400000002</v>
      </c>
      <c r="AX191" s="20">
        <f t="shared" si="13"/>
        <v>2798019</v>
      </c>
      <c r="AY191" s="20">
        <f t="shared" si="13"/>
        <v>52690826.829999998</v>
      </c>
      <c r="AZ191" s="20">
        <f t="shared" si="12"/>
        <v>274043021.00999999</v>
      </c>
      <c r="BA191" s="20">
        <f t="shared" si="12"/>
        <v>53148276.550000004</v>
      </c>
      <c r="BB191" s="20">
        <f t="shared" si="12"/>
        <v>3427843.66</v>
      </c>
      <c r="BC191" s="20">
        <f t="shared" si="12"/>
        <v>24720961.719999999</v>
      </c>
      <c r="BD191" s="21">
        <f t="shared" si="10"/>
        <v>373456241.22000003</v>
      </c>
    </row>
    <row r="192" spans="1:56" s="16" customFormat="1" ht="25.5" customHeight="1" x14ac:dyDescent="0.2">
      <c r="A192" s="7">
        <v>1</v>
      </c>
      <c r="B192" s="11" t="s">
        <v>155</v>
      </c>
      <c r="C192" s="65">
        <v>97</v>
      </c>
      <c r="D192" s="65" t="s">
        <v>156</v>
      </c>
      <c r="E192" s="12" t="s">
        <v>18</v>
      </c>
      <c r="F192" s="12">
        <v>0</v>
      </c>
      <c r="G192" s="12">
        <v>0</v>
      </c>
      <c r="H192" s="12">
        <v>1939</v>
      </c>
      <c r="I192" s="12">
        <v>151</v>
      </c>
      <c r="J192" s="12">
        <v>8164</v>
      </c>
      <c r="K192" s="12">
        <v>0</v>
      </c>
      <c r="L192" s="12">
        <v>2726</v>
      </c>
      <c r="M192" s="12">
        <v>273</v>
      </c>
      <c r="N192" s="12">
        <v>0</v>
      </c>
      <c r="O192" s="12">
        <v>24</v>
      </c>
      <c r="P192" s="12">
        <v>0</v>
      </c>
      <c r="Q192" s="12">
        <v>0</v>
      </c>
      <c r="R192" s="12">
        <v>73</v>
      </c>
      <c r="S192" s="12">
        <v>4</v>
      </c>
      <c r="T192" s="12">
        <v>273</v>
      </c>
      <c r="U192" s="12">
        <v>0</v>
      </c>
      <c r="V192" s="12">
        <v>94</v>
      </c>
      <c r="W192" s="12">
        <v>8</v>
      </c>
      <c r="X192" s="12">
        <v>0</v>
      </c>
      <c r="Y192" s="12">
        <v>1</v>
      </c>
      <c r="Z192" s="12">
        <v>0</v>
      </c>
      <c r="AA192" s="12">
        <v>0</v>
      </c>
      <c r="AB192" s="12">
        <v>768</v>
      </c>
      <c r="AC192" s="12">
        <v>67</v>
      </c>
      <c r="AD192" s="12">
        <v>2977</v>
      </c>
      <c r="AE192" s="12">
        <v>0</v>
      </c>
      <c r="AF192" s="12">
        <v>890</v>
      </c>
      <c r="AG192" s="12">
        <v>88</v>
      </c>
      <c r="AH192" s="12">
        <v>0</v>
      </c>
      <c r="AI192" s="12">
        <v>15</v>
      </c>
      <c r="AJ192" s="12">
        <v>0</v>
      </c>
      <c r="AK192" s="12">
        <v>0</v>
      </c>
      <c r="AL192" s="12">
        <v>446</v>
      </c>
      <c r="AM192" s="12">
        <v>29</v>
      </c>
      <c r="AN192" s="12">
        <v>1586</v>
      </c>
      <c r="AO192" s="12">
        <v>0</v>
      </c>
      <c r="AP192" s="12">
        <v>615</v>
      </c>
      <c r="AQ192" s="12">
        <v>62</v>
      </c>
      <c r="AR192" s="12">
        <v>0</v>
      </c>
      <c r="AS192" s="12">
        <v>10</v>
      </c>
      <c r="AT192" s="13">
        <f t="shared" si="13"/>
        <v>0</v>
      </c>
      <c r="AU192" s="14">
        <f t="shared" si="13"/>
        <v>0</v>
      </c>
      <c r="AV192" s="14">
        <f t="shared" si="13"/>
        <v>3226</v>
      </c>
      <c r="AW192" s="14">
        <f t="shared" si="13"/>
        <v>251</v>
      </c>
      <c r="AX192" s="14">
        <f t="shared" si="13"/>
        <v>13000</v>
      </c>
      <c r="AY192" s="14">
        <f t="shared" si="13"/>
        <v>0</v>
      </c>
      <c r="AZ192" s="14">
        <f t="shared" si="12"/>
        <v>4325</v>
      </c>
      <c r="BA192" s="14">
        <f t="shared" si="12"/>
        <v>431</v>
      </c>
      <c r="BB192" s="14">
        <f t="shared" si="12"/>
        <v>0</v>
      </c>
      <c r="BC192" s="14">
        <f t="shared" si="12"/>
        <v>50</v>
      </c>
      <c r="BD192" s="15"/>
    </row>
    <row r="193" spans="1:56" s="24" customFormat="1" x14ac:dyDescent="0.2">
      <c r="A193" s="7">
        <v>1</v>
      </c>
      <c r="B193" s="23"/>
      <c r="C193" s="66"/>
      <c r="D193" s="66"/>
      <c r="E193" s="18" t="s">
        <v>19</v>
      </c>
      <c r="F193" s="18">
        <v>0</v>
      </c>
      <c r="G193" s="18">
        <v>9690224.8699999992</v>
      </c>
      <c r="H193" s="18">
        <v>1155624.6299999999</v>
      </c>
      <c r="I193" s="18">
        <v>1913432.96</v>
      </c>
      <c r="J193" s="18">
        <v>6621167.2800000003</v>
      </c>
      <c r="K193" s="18">
        <v>0</v>
      </c>
      <c r="L193" s="18">
        <v>218655997.62</v>
      </c>
      <c r="M193" s="18">
        <v>51788387.82</v>
      </c>
      <c r="N193" s="18">
        <v>0</v>
      </c>
      <c r="O193" s="18">
        <v>768475.48</v>
      </c>
      <c r="P193" s="18">
        <v>0</v>
      </c>
      <c r="Q193" s="18">
        <v>320478.89</v>
      </c>
      <c r="R193" s="18">
        <v>42828.82</v>
      </c>
      <c r="S193" s="18">
        <v>56241.61</v>
      </c>
      <c r="T193" s="18">
        <v>221408.46</v>
      </c>
      <c r="U193" s="18">
        <v>0</v>
      </c>
      <c r="V193" s="18">
        <v>7242548.8200000003</v>
      </c>
      <c r="W193" s="18">
        <v>1559396.78</v>
      </c>
      <c r="X193" s="18">
        <v>0</v>
      </c>
      <c r="Y193" s="18">
        <v>18554.740000000002</v>
      </c>
      <c r="Z193" s="18">
        <v>0</v>
      </c>
      <c r="AA193" s="18">
        <v>3472102.64</v>
      </c>
      <c r="AB193" s="18">
        <v>455900.85</v>
      </c>
      <c r="AC193" s="18">
        <v>601795.25</v>
      </c>
      <c r="AD193" s="18">
        <v>2414406.54</v>
      </c>
      <c r="AE193" s="18">
        <v>0</v>
      </c>
      <c r="AF193" s="18">
        <v>70011305.230000004</v>
      </c>
      <c r="AG193" s="18">
        <v>17153364.59</v>
      </c>
      <c r="AH193" s="18">
        <v>0</v>
      </c>
      <c r="AI193" s="18">
        <v>485515.69</v>
      </c>
      <c r="AJ193" s="18">
        <v>0</v>
      </c>
      <c r="AK193" s="18">
        <v>1935817.71</v>
      </c>
      <c r="AL193" s="18">
        <v>265405.7</v>
      </c>
      <c r="AM193" s="18">
        <v>384134.29</v>
      </c>
      <c r="AN193" s="18">
        <v>1286277.72</v>
      </c>
      <c r="AO193" s="18">
        <v>0</v>
      </c>
      <c r="AP193" s="18">
        <v>48973425.340000004</v>
      </c>
      <c r="AQ193" s="18">
        <v>11572365.58</v>
      </c>
      <c r="AR193" s="18">
        <v>0</v>
      </c>
      <c r="AS193" s="18">
        <v>273682.40999999997</v>
      </c>
      <c r="AT193" s="19">
        <f t="shared" si="13"/>
        <v>0</v>
      </c>
      <c r="AU193" s="20">
        <f t="shared" si="13"/>
        <v>15418624.109999999</v>
      </c>
      <c r="AV193" s="20">
        <f t="shared" si="13"/>
        <v>1919760</v>
      </c>
      <c r="AW193" s="20">
        <f t="shared" si="13"/>
        <v>2955604.11</v>
      </c>
      <c r="AX193" s="20">
        <f t="shared" si="13"/>
        <v>10543260</v>
      </c>
      <c r="AY193" s="20">
        <f t="shared" si="13"/>
        <v>0</v>
      </c>
      <c r="AZ193" s="20">
        <f t="shared" si="12"/>
        <v>344883277.00999999</v>
      </c>
      <c r="BA193" s="20">
        <f t="shared" si="12"/>
        <v>82073514.770000011</v>
      </c>
      <c r="BB193" s="20">
        <f t="shared" si="12"/>
        <v>0</v>
      </c>
      <c r="BC193" s="20">
        <f t="shared" si="12"/>
        <v>1546228.3199999998</v>
      </c>
      <c r="BD193" s="21">
        <f t="shared" si="10"/>
        <v>361848129.44</v>
      </c>
    </row>
    <row r="194" spans="1:56" s="16" customFormat="1" ht="25.5" customHeight="1" x14ac:dyDescent="0.2">
      <c r="A194" s="7">
        <v>1</v>
      </c>
      <c r="B194" s="11" t="s">
        <v>157</v>
      </c>
      <c r="C194" s="65">
        <v>98</v>
      </c>
      <c r="D194" s="65" t="s">
        <v>158</v>
      </c>
      <c r="E194" s="12" t="s">
        <v>18</v>
      </c>
      <c r="F194" s="12">
        <v>2</v>
      </c>
      <c r="G194" s="12">
        <v>0</v>
      </c>
      <c r="H194" s="12">
        <v>13100</v>
      </c>
      <c r="I194" s="12">
        <v>715</v>
      </c>
      <c r="J194" s="12">
        <v>5777</v>
      </c>
      <c r="K194" s="12">
        <v>0</v>
      </c>
      <c r="L194" s="12">
        <v>1830</v>
      </c>
      <c r="M194" s="12">
        <v>14</v>
      </c>
      <c r="N194" s="12">
        <v>0</v>
      </c>
      <c r="O194" s="12">
        <v>320</v>
      </c>
      <c r="P194" s="12">
        <v>0</v>
      </c>
      <c r="Q194" s="12">
        <v>0</v>
      </c>
      <c r="R194" s="12">
        <v>757</v>
      </c>
      <c r="S194" s="12">
        <v>35</v>
      </c>
      <c r="T194" s="12">
        <v>291</v>
      </c>
      <c r="U194" s="12">
        <v>0</v>
      </c>
      <c r="V194" s="12">
        <v>74</v>
      </c>
      <c r="W194" s="12">
        <v>0</v>
      </c>
      <c r="X194" s="12">
        <v>0</v>
      </c>
      <c r="Y194" s="12">
        <v>17</v>
      </c>
      <c r="Z194" s="12">
        <v>1</v>
      </c>
      <c r="AA194" s="12">
        <v>0</v>
      </c>
      <c r="AB194" s="12">
        <v>2512</v>
      </c>
      <c r="AC194" s="12">
        <v>177</v>
      </c>
      <c r="AD194" s="12">
        <v>1522</v>
      </c>
      <c r="AE194" s="12">
        <v>0</v>
      </c>
      <c r="AF194" s="12">
        <v>467</v>
      </c>
      <c r="AG194" s="12">
        <v>5</v>
      </c>
      <c r="AH194" s="12">
        <v>0</v>
      </c>
      <c r="AI194" s="12">
        <v>71</v>
      </c>
      <c r="AJ194" s="12">
        <v>1</v>
      </c>
      <c r="AK194" s="12">
        <v>0</v>
      </c>
      <c r="AL194" s="12">
        <v>2879</v>
      </c>
      <c r="AM194" s="12">
        <v>186</v>
      </c>
      <c r="AN194" s="12">
        <v>1521</v>
      </c>
      <c r="AO194" s="12">
        <v>0</v>
      </c>
      <c r="AP194" s="12">
        <v>386</v>
      </c>
      <c r="AQ194" s="12">
        <v>3</v>
      </c>
      <c r="AR194" s="12">
        <v>0</v>
      </c>
      <c r="AS194" s="12">
        <v>71</v>
      </c>
      <c r="AT194" s="13">
        <f t="shared" si="13"/>
        <v>4</v>
      </c>
      <c r="AU194" s="14">
        <f t="shared" si="13"/>
        <v>0</v>
      </c>
      <c r="AV194" s="14">
        <f t="shared" si="13"/>
        <v>19248</v>
      </c>
      <c r="AW194" s="14">
        <f t="shared" si="13"/>
        <v>1113</v>
      </c>
      <c r="AX194" s="14">
        <f t="shared" si="13"/>
        <v>9111</v>
      </c>
      <c r="AY194" s="14">
        <f t="shared" si="13"/>
        <v>0</v>
      </c>
      <c r="AZ194" s="14">
        <f t="shared" si="12"/>
        <v>2757</v>
      </c>
      <c r="BA194" s="14">
        <f t="shared" si="12"/>
        <v>22</v>
      </c>
      <c r="BB194" s="14">
        <f t="shared" si="12"/>
        <v>0</v>
      </c>
      <c r="BC194" s="14">
        <f t="shared" si="12"/>
        <v>479</v>
      </c>
      <c r="BD194" s="15"/>
    </row>
    <row r="195" spans="1:56" s="24" customFormat="1" ht="18.600000000000001" customHeight="1" x14ac:dyDescent="0.2">
      <c r="A195" s="7">
        <v>1</v>
      </c>
      <c r="B195" s="23"/>
      <c r="C195" s="66"/>
      <c r="D195" s="66"/>
      <c r="E195" s="18" t="s">
        <v>19</v>
      </c>
      <c r="F195" s="18">
        <v>6420.49</v>
      </c>
      <c r="G195" s="18">
        <v>16146824.57</v>
      </c>
      <c r="H195" s="18">
        <v>9101424.0299999993</v>
      </c>
      <c r="I195" s="18">
        <v>2360517.15</v>
      </c>
      <c r="J195" s="18">
        <v>4684883.3899999997</v>
      </c>
      <c r="K195" s="18">
        <v>0</v>
      </c>
      <c r="L195" s="18">
        <v>77367223.290000007</v>
      </c>
      <c r="M195" s="18">
        <v>1903122.76</v>
      </c>
      <c r="N195" s="18">
        <v>0</v>
      </c>
      <c r="O195" s="18">
        <v>12806616.66</v>
      </c>
      <c r="P195" s="18">
        <v>0</v>
      </c>
      <c r="Q195" s="18">
        <v>864040.74</v>
      </c>
      <c r="R195" s="18">
        <v>501734.37</v>
      </c>
      <c r="S195" s="18">
        <v>125845.38</v>
      </c>
      <c r="T195" s="18">
        <v>236460.99</v>
      </c>
      <c r="U195" s="18">
        <v>0</v>
      </c>
      <c r="V195" s="18">
        <v>2815824.65</v>
      </c>
      <c r="W195" s="18">
        <v>0</v>
      </c>
      <c r="X195" s="18">
        <v>0</v>
      </c>
      <c r="Y195" s="18">
        <v>297828.3</v>
      </c>
      <c r="Z195" s="18">
        <v>3210.25</v>
      </c>
      <c r="AA195" s="18">
        <v>3472335.12</v>
      </c>
      <c r="AB195" s="18">
        <v>1669162.75</v>
      </c>
      <c r="AC195" s="18">
        <v>569141.56999999995</v>
      </c>
      <c r="AD195" s="18">
        <v>1234030.8</v>
      </c>
      <c r="AE195" s="18">
        <v>0</v>
      </c>
      <c r="AF195" s="18">
        <v>20920940.91</v>
      </c>
      <c r="AG195" s="18">
        <v>647003.44999999995</v>
      </c>
      <c r="AH195" s="18">
        <v>0</v>
      </c>
      <c r="AI195" s="18">
        <v>4002067.71</v>
      </c>
      <c r="AJ195" s="18">
        <v>3210.25</v>
      </c>
      <c r="AK195" s="18">
        <v>3753064.03</v>
      </c>
      <c r="AL195" s="18">
        <v>1949238.12</v>
      </c>
      <c r="AM195" s="18">
        <v>569795.11</v>
      </c>
      <c r="AN195" s="18">
        <v>1234030.8</v>
      </c>
      <c r="AO195" s="18">
        <v>0</v>
      </c>
      <c r="AP195" s="18">
        <v>14443426.98</v>
      </c>
      <c r="AQ195" s="18">
        <v>364303.75</v>
      </c>
      <c r="AR195" s="18">
        <v>0</v>
      </c>
      <c r="AS195" s="18">
        <v>1507755.74</v>
      </c>
      <c r="AT195" s="19">
        <f t="shared" si="13"/>
        <v>12840.99</v>
      </c>
      <c r="AU195" s="20">
        <f t="shared" si="13"/>
        <v>24236264.460000001</v>
      </c>
      <c r="AV195" s="20">
        <f t="shared" si="13"/>
        <v>13221559.27</v>
      </c>
      <c r="AW195" s="20">
        <f t="shared" si="13"/>
        <v>3625299.21</v>
      </c>
      <c r="AX195" s="20">
        <f t="shared" si="13"/>
        <v>7389405.9799999995</v>
      </c>
      <c r="AY195" s="20">
        <f t="shared" si="13"/>
        <v>0</v>
      </c>
      <c r="AZ195" s="20">
        <f t="shared" si="12"/>
        <v>115547415.83000001</v>
      </c>
      <c r="BA195" s="20">
        <f t="shared" si="12"/>
        <v>2914429.96</v>
      </c>
      <c r="BB195" s="20">
        <f t="shared" si="12"/>
        <v>0</v>
      </c>
      <c r="BC195" s="20">
        <f t="shared" si="12"/>
        <v>18614268.41</v>
      </c>
      <c r="BD195" s="21">
        <f t="shared" si="10"/>
        <v>158410789.69000003</v>
      </c>
    </row>
    <row r="196" spans="1:56" s="16" customFormat="1" ht="18.75" customHeight="1" x14ac:dyDescent="0.2">
      <c r="A196" s="7">
        <v>1</v>
      </c>
      <c r="B196" s="11" t="s">
        <v>159</v>
      </c>
      <c r="C196" s="65">
        <v>99</v>
      </c>
      <c r="D196" s="65" t="s">
        <v>160</v>
      </c>
      <c r="E196" s="12" t="s">
        <v>18</v>
      </c>
      <c r="F196" s="12">
        <v>0</v>
      </c>
      <c r="G196" s="12">
        <v>0</v>
      </c>
      <c r="H196" s="12">
        <v>5764</v>
      </c>
      <c r="I196" s="12">
        <v>1330</v>
      </c>
      <c r="J196" s="12">
        <v>191</v>
      </c>
      <c r="K196" s="12">
        <v>13</v>
      </c>
      <c r="L196" s="12">
        <v>1554</v>
      </c>
      <c r="M196" s="12">
        <v>19</v>
      </c>
      <c r="N196" s="12">
        <v>0</v>
      </c>
      <c r="O196" s="12">
        <v>255</v>
      </c>
      <c r="P196" s="12">
        <v>0</v>
      </c>
      <c r="Q196" s="12">
        <v>0</v>
      </c>
      <c r="R196" s="12">
        <v>197</v>
      </c>
      <c r="S196" s="12">
        <v>48</v>
      </c>
      <c r="T196" s="12">
        <v>6</v>
      </c>
      <c r="U196" s="12">
        <v>0</v>
      </c>
      <c r="V196" s="12">
        <v>64</v>
      </c>
      <c r="W196" s="12">
        <v>0</v>
      </c>
      <c r="X196" s="12">
        <v>0</v>
      </c>
      <c r="Y196" s="12">
        <v>10</v>
      </c>
      <c r="Z196" s="12">
        <v>0</v>
      </c>
      <c r="AA196" s="12">
        <v>0</v>
      </c>
      <c r="AB196" s="12">
        <v>1633</v>
      </c>
      <c r="AC196" s="12">
        <v>342</v>
      </c>
      <c r="AD196" s="12">
        <v>29</v>
      </c>
      <c r="AE196" s="12">
        <v>4</v>
      </c>
      <c r="AF196" s="12">
        <v>482</v>
      </c>
      <c r="AG196" s="12">
        <v>9</v>
      </c>
      <c r="AH196" s="12">
        <v>0</v>
      </c>
      <c r="AI196" s="12">
        <v>161</v>
      </c>
      <c r="AJ196" s="12">
        <v>0</v>
      </c>
      <c r="AK196" s="12">
        <v>0</v>
      </c>
      <c r="AL196" s="12">
        <v>924</v>
      </c>
      <c r="AM196" s="12">
        <v>181</v>
      </c>
      <c r="AN196" s="12">
        <v>48</v>
      </c>
      <c r="AO196" s="12">
        <v>3</v>
      </c>
      <c r="AP196" s="12">
        <v>286</v>
      </c>
      <c r="AQ196" s="12">
        <v>3</v>
      </c>
      <c r="AR196" s="12">
        <v>0</v>
      </c>
      <c r="AS196" s="12">
        <v>48</v>
      </c>
      <c r="AT196" s="13">
        <f t="shared" si="13"/>
        <v>0</v>
      </c>
      <c r="AU196" s="14">
        <f t="shared" si="13"/>
        <v>0</v>
      </c>
      <c r="AV196" s="14">
        <f t="shared" si="13"/>
        <v>8518</v>
      </c>
      <c r="AW196" s="14">
        <f t="shared" si="13"/>
        <v>1901</v>
      </c>
      <c r="AX196" s="14">
        <f t="shared" si="13"/>
        <v>274</v>
      </c>
      <c r="AY196" s="14">
        <f t="shared" si="13"/>
        <v>20</v>
      </c>
      <c r="AZ196" s="14">
        <f t="shared" si="12"/>
        <v>2386</v>
      </c>
      <c r="BA196" s="14">
        <f t="shared" si="12"/>
        <v>31</v>
      </c>
      <c r="BB196" s="14">
        <f t="shared" si="12"/>
        <v>0</v>
      </c>
      <c r="BC196" s="14">
        <f t="shared" si="12"/>
        <v>474</v>
      </c>
      <c r="BD196" s="15"/>
    </row>
    <row r="197" spans="1:56" s="24" customFormat="1" ht="16.5" customHeight="1" x14ac:dyDescent="0.2">
      <c r="A197" s="7">
        <v>1</v>
      </c>
      <c r="B197" s="23"/>
      <c r="C197" s="66"/>
      <c r="D197" s="66"/>
      <c r="E197" s="18" t="s">
        <v>19</v>
      </c>
      <c r="F197" s="18">
        <v>0</v>
      </c>
      <c r="G197" s="18">
        <v>12498351.41</v>
      </c>
      <c r="H197" s="18">
        <v>4353114.8499999996</v>
      </c>
      <c r="I197" s="18">
        <v>7169531.9199999999</v>
      </c>
      <c r="J197" s="18">
        <v>975704.64</v>
      </c>
      <c r="K197" s="18">
        <v>302376.3</v>
      </c>
      <c r="L197" s="18">
        <v>108768054.23999999</v>
      </c>
      <c r="M197" s="18">
        <v>3884322.42</v>
      </c>
      <c r="N197" s="18">
        <v>0</v>
      </c>
      <c r="O197" s="18">
        <v>16674054.140000001</v>
      </c>
      <c r="P197" s="18">
        <v>0</v>
      </c>
      <c r="Q197" s="18">
        <v>798694.09</v>
      </c>
      <c r="R197" s="18">
        <v>146309.94</v>
      </c>
      <c r="S197" s="18">
        <v>627734.86</v>
      </c>
      <c r="T197" s="18">
        <v>24649.29</v>
      </c>
      <c r="U197" s="18">
        <v>0</v>
      </c>
      <c r="V197" s="18">
        <v>4874656.2</v>
      </c>
      <c r="W197" s="18">
        <v>0</v>
      </c>
      <c r="X197" s="18">
        <v>0</v>
      </c>
      <c r="Y197" s="18">
        <v>777707.75</v>
      </c>
      <c r="Z197" s="18">
        <v>0</v>
      </c>
      <c r="AA197" s="18">
        <v>4760369.3</v>
      </c>
      <c r="AB197" s="18">
        <v>1256926.92</v>
      </c>
      <c r="AC197" s="18">
        <v>3278961.12</v>
      </c>
      <c r="AD197" s="18">
        <v>224481.26</v>
      </c>
      <c r="AE197" s="18">
        <v>91600.86</v>
      </c>
      <c r="AF197" s="18">
        <v>32164712.879999999</v>
      </c>
      <c r="AG197" s="18">
        <v>1816046.85</v>
      </c>
      <c r="AH197" s="18">
        <v>0</v>
      </c>
      <c r="AI197" s="18">
        <v>10327958.91</v>
      </c>
      <c r="AJ197" s="18">
        <v>0</v>
      </c>
      <c r="AK197" s="18">
        <v>2245907.77</v>
      </c>
      <c r="AL197" s="18">
        <v>699257.65</v>
      </c>
      <c r="AM197" s="18">
        <v>1405014.27</v>
      </c>
      <c r="AN197" s="18">
        <v>141635.85999999999</v>
      </c>
      <c r="AO197" s="18">
        <v>73374.16</v>
      </c>
      <c r="AP197" s="18">
        <v>17745269.140000001</v>
      </c>
      <c r="AQ197" s="18">
        <v>605348.94999999995</v>
      </c>
      <c r="AR197" s="18">
        <v>0</v>
      </c>
      <c r="AS197" s="18">
        <v>3328589.17</v>
      </c>
      <c r="AT197" s="19">
        <f t="shared" si="13"/>
        <v>0</v>
      </c>
      <c r="AU197" s="20">
        <f t="shared" si="13"/>
        <v>20303322.57</v>
      </c>
      <c r="AV197" s="20">
        <f t="shared" si="13"/>
        <v>6455609.3599999994</v>
      </c>
      <c r="AW197" s="20">
        <f t="shared" ref="AW197:BC231" si="14">AM197+AC197+S197+I197</f>
        <v>12481242.170000002</v>
      </c>
      <c r="AX197" s="20">
        <f t="shared" si="14"/>
        <v>1366471.05</v>
      </c>
      <c r="AY197" s="20">
        <f t="shared" si="14"/>
        <v>467351.32</v>
      </c>
      <c r="AZ197" s="20">
        <f t="shared" si="12"/>
        <v>163552692.45999998</v>
      </c>
      <c r="BA197" s="20">
        <f t="shared" si="12"/>
        <v>6305718.2199999997</v>
      </c>
      <c r="BB197" s="20">
        <f t="shared" si="12"/>
        <v>0</v>
      </c>
      <c r="BC197" s="20">
        <f t="shared" si="12"/>
        <v>31108309.969999999</v>
      </c>
      <c r="BD197" s="21">
        <f t="shared" si="10"/>
        <v>215431676.31999996</v>
      </c>
    </row>
    <row r="198" spans="1:56" s="16" customFormat="1" ht="15.75" customHeight="1" x14ac:dyDescent="0.2">
      <c r="A198" s="7">
        <v>1</v>
      </c>
      <c r="B198" s="11" t="s">
        <v>161</v>
      </c>
      <c r="C198" s="65">
        <v>100</v>
      </c>
      <c r="D198" s="65" t="s">
        <v>162</v>
      </c>
      <c r="E198" s="12" t="s">
        <v>18</v>
      </c>
      <c r="F198" s="12">
        <v>0</v>
      </c>
      <c r="G198" s="12">
        <v>0</v>
      </c>
      <c r="H198" s="12">
        <v>13811</v>
      </c>
      <c r="I198" s="12">
        <v>5311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241</v>
      </c>
      <c r="P198" s="12">
        <v>0</v>
      </c>
      <c r="Q198" s="12">
        <v>0</v>
      </c>
      <c r="R198" s="12">
        <v>568</v>
      </c>
      <c r="S198" s="12">
        <v>232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8</v>
      </c>
      <c r="Z198" s="12">
        <v>0</v>
      </c>
      <c r="AA198" s="12">
        <v>0</v>
      </c>
      <c r="AB198" s="12">
        <v>10498</v>
      </c>
      <c r="AC198" s="12">
        <v>5726</v>
      </c>
      <c r="AD198" s="12">
        <v>0</v>
      </c>
      <c r="AE198" s="12">
        <v>0</v>
      </c>
      <c r="AF198" s="12">
        <v>0</v>
      </c>
      <c r="AG198" s="12">
        <v>0</v>
      </c>
      <c r="AH198" s="12">
        <v>0</v>
      </c>
      <c r="AI198" s="12">
        <v>295</v>
      </c>
      <c r="AJ198" s="12">
        <v>0</v>
      </c>
      <c r="AK198" s="12">
        <v>0</v>
      </c>
      <c r="AL198" s="12">
        <v>3115</v>
      </c>
      <c r="AM198" s="12">
        <v>1211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58</v>
      </c>
      <c r="AT198" s="13">
        <f t="shared" ref="AT198:AV231" si="15">AJ198+Z198+P198+F198</f>
        <v>0</v>
      </c>
      <c r="AU198" s="14">
        <f t="shared" si="15"/>
        <v>0</v>
      </c>
      <c r="AV198" s="14">
        <f t="shared" si="15"/>
        <v>27992</v>
      </c>
      <c r="AW198" s="14">
        <f t="shared" si="14"/>
        <v>12480</v>
      </c>
      <c r="AX198" s="14">
        <f t="shared" si="14"/>
        <v>0</v>
      </c>
      <c r="AY198" s="14">
        <f t="shared" si="14"/>
        <v>0</v>
      </c>
      <c r="AZ198" s="14">
        <f t="shared" si="12"/>
        <v>0</v>
      </c>
      <c r="BA198" s="14">
        <f t="shared" si="12"/>
        <v>0</v>
      </c>
      <c r="BB198" s="14">
        <f t="shared" si="12"/>
        <v>0</v>
      </c>
      <c r="BC198" s="14">
        <f t="shared" si="12"/>
        <v>602</v>
      </c>
      <c r="BD198" s="21"/>
    </row>
    <row r="199" spans="1:56" s="24" customFormat="1" ht="17.25" customHeight="1" x14ac:dyDescent="0.2">
      <c r="A199" s="7">
        <v>1</v>
      </c>
      <c r="B199" s="23"/>
      <c r="C199" s="66"/>
      <c r="D199" s="66"/>
      <c r="E199" s="18" t="s">
        <v>19</v>
      </c>
      <c r="F199" s="18">
        <v>0</v>
      </c>
      <c r="G199" s="18">
        <v>35210825.850000001</v>
      </c>
      <c r="H199" s="18">
        <v>16060705.470000001</v>
      </c>
      <c r="I199" s="18">
        <v>19150120.379999999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5912199.2599999998</v>
      </c>
      <c r="P199" s="18">
        <v>0</v>
      </c>
      <c r="Q199" s="18">
        <v>1470056.76</v>
      </c>
      <c r="R199" s="18">
        <v>641571.96</v>
      </c>
      <c r="S199" s="18">
        <v>828484.8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129149.99</v>
      </c>
      <c r="Z199" s="18">
        <v>0</v>
      </c>
      <c r="AA199" s="18">
        <v>25244595.170000002</v>
      </c>
      <c r="AB199" s="18">
        <v>9661036.4600000009</v>
      </c>
      <c r="AC199" s="18">
        <v>15583558.710000001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6873649.1399999997</v>
      </c>
      <c r="AJ199" s="18">
        <v>0</v>
      </c>
      <c r="AK199" s="18">
        <v>7831321.3700000001</v>
      </c>
      <c r="AL199" s="18">
        <v>3405605.48</v>
      </c>
      <c r="AM199" s="18">
        <v>4425715.8899999997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1434999.82</v>
      </c>
      <c r="AT199" s="19">
        <f t="shared" si="15"/>
        <v>0</v>
      </c>
      <c r="AU199" s="20">
        <f t="shared" si="15"/>
        <v>69756799.150000006</v>
      </c>
      <c r="AV199" s="20">
        <f t="shared" si="15"/>
        <v>29768919.370000005</v>
      </c>
      <c r="AW199" s="20">
        <f t="shared" si="14"/>
        <v>39987879.780000001</v>
      </c>
      <c r="AX199" s="20">
        <f t="shared" si="14"/>
        <v>0</v>
      </c>
      <c r="AY199" s="20">
        <f t="shared" si="14"/>
        <v>0</v>
      </c>
      <c r="AZ199" s="20">
        <f t="shared" si="12"/>
        <v>0</v>
      </c>
      <c r="BA199" s="20">
        <f t="shared" si="12"/>
        <v>0</v>
      </c>
      <c r="BB199" s="20">
        <f t="shared" si="12"/>
        <v>0</v>
      </c>
      <c r="BC199" s="20">
        <f t="shared" si="12"/>
        <v>14349998.209999999</v>
      </c>
      <c r="BD199" s="21">
        <f t="shared" si="10"/>
        <v>84106797.359999999</v>
      </c>
    </row>
    <row r="200" spans="1:56" s="16" customFormat="1" ht="25.5" customHeight="1" x14ac:dyDescent="0.2">
      <c r="A200" s="7">
        <v>1</v>
      </c>
      <c r="B200" s="11" t="s">
        <v>163</v>
      </c>
      <c r="C200" s="65">
        <v>101</v>
      </c>
      <c r="D200" s="65" t="s">
        <v>164</v>
      </c>
      <c r="E200" s="12" t="s">
        <v>18</v>
      </c>
      <c r="F200" s="12">
        <v>0</v>
      </c>
      <c r="G200" s="12">
        <v>0</v>
      </c>
      <c r="H200" s="12">
        <v>15443</v>
      </c>
      <c r="I200" s="12">
        <v>1228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372</v>
      </c>
      <c r="P200" s="12">
        <v>0</v>
      </c>
      <c r="Q200" s="12">
        <v>0</v>
      </c>
      <c r="R200" s="12">
        <v>639</v>
      </c>
      <c r="S200" s="12">
        <v>99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16</v>
      </c>
      <c r="Z200" s="12">
        <v>0</v>
      </c>
      <c r="AA200" s="12">
        <v>0</v>
      </c>
      <c r="AB200" s="12">
        <v>6099</v>
      </c>
      <c r="AC200" s="12">
        <v>808</v>
      </c>
      <c r="AD200" s="12">
        <v>0</v>
      </c>
      <c r="AE200" s="12">
        <v>0</v>
      </c>
      <c r="AF200" s="12">
        <v>0</v>
      </c>
      <c r="AG200" s="12">
        <v>0</v>
      </c>
      <c r="AH200" s="12">
        <v>0</v>
      </c>
      <c r="AI200" s="12">
        <v>162</v>
      </c>
      <c r="AJ200" s="12">
        <v>0</v>
      </c>
      <c r="AK200" s="12">
        <v>0</v>
      </c>
      <c r="AL200" s="12">
        <v>3444</v>
      </c>
      <c r="AM200" s="12">
        <v>280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76</v>
      </c>
      <c r="AT200" s="13">
        <f t="shared" si="15"/>
        <v>0</v>
      </c>
      <c r="AU200" s="14">
        <f t="shared" si="15"/>
        <v>0</v>
      </c>
      <c r="AV200" s="14">
        <f t="shared" si="15"/>
        <v>25625</v>
      </c>
      <c r="AW200" s="14">
        <f t="shared" si="14"/>
        <v>2415</v>
      </c>
      <c r="AX200" s="14">
        <f t="shared" si="14"/>
        <v>0</v>
      </c>
      <c r="AY200" s="14">
        <f t="shared" si="14"/>
        <v>0</v>
      </c>
      <c r="AZ200" s="14">
        <f t="shared" si="12"/>
        <v>0</v>
      </c>
      <c r="BA200" s="14">
        <f t="shared" si="12"/>
        <v>0</v>
      </c>
      <c r="BB200" s="14">
        <f t="shared" si="12"/>
        <v>0</v>
      </c>
      <c r="BC200" s="14">
        <f t="shared" si="12"/>
        <v>626</v>
      </c>
      <c r="BD200" s="15"/>
    </row>
    <row r="201" spans="1:56" s="24" customFormat="1" x14ac:dyDescent="0.2">
      <c r="A201" s="7">
        <v>1</v>
      </c>
      <c r="B201" s="23"/>
      <c r="C201" s="66"/>
      <c r="D201" s="66"/>
      <c r="E201" s="18" t="s">
        <v>19</v>
      </c>
      <c r="F201" s="18">
        <v>0</v>
      </c>
      <c r="G201" s="18">
        <v>13102342.960000001</v>
      </c>
      <c r="H201" s="18">
        <v>11065921.800000001</v>
      </c>
      <c r="I201" s="18">
        <v>2036421.16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10174319.810000001</v>
      </c>
      <c r="P201" s="18">
        <v>0</v>
      </c>
      <c r="Q201" s="18">
        <v>598078.23</v>
      </c>
      <c r="R201" s="18">
        <v>434222.98</v>
      </c>
      <c r="S201" s="18">
        <v>163855.25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410392.73</v>
      </c>
      <c r="Z201" s="18">
        <v>0</v>
      </c>
      <c r="AA201" s="18">
        <v>5917435.4100000001</v>
      </c>
      <c r="AB201" s="18">
        <v>4575917.41</v>
      </c>
      <c r="AC201" s="18">
        <v>1341518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4394622.17</v>
      </c>
      <c r="AJ201" s="18">
        <v>0</v>
      </c>
      <c r="AK201" s="18">
        <v>2891622.99</v>
      </c>
      <c r="AL201" s="18">
        <v>2428231.0699999998</v>
      </c>
      <c r="AM201" s="18">
        <v>463391.92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2120362.4500000002</v>
      </c>
      <c r="AT201" s="19">
        <f t="shared" si="15"/>
        <v>0</v>
      </c>
      <c r="AU201" s="20">
        <f t="shared" si="15"/>
        <v>22509479.590000004</v>
      </c>
      <c r="AV201" s="20">
        <f t="shared" si="15"/>
        <v>18504293.260000002</v>
      </c>
      <c r="AW201" s="20">
        <f t="shared" si="14"/>
        <v>4005186.33</v>
      </c>
      <c r="AX201" s="20">
        <f t="shared" si="14"/>
        <v>0</v>
      </c>
      <c r="AY201" s="20">
        <f t="shared" si="14"/>
        <v>0</v>
      </c>
      <c r="AZ201" s="20">
        <f t="shared" si="12"/>
        <v>0</v>
      </c>
      <c r="BA201" s="20">
        <f t="shared" si="12"/>
        <v>0</v>
      </c>
      <c r="BB201" s="20">
        <f t="shared" si="12"/>
        <v>0</v>
      </c>
      <c r="BC201" s="20">
        <f t="shared" si="12"/>
        <v>17099697.16</v>
      </c>
      <c r="BD201" s="21">
        <f t="shared" si="10"/>
        <v>39609176.75</v>
      </c>
    </row>
    <row r="202" spans="1:56" s="16" customFormat="1" ht="18.75" customHeight="1" x14ac:dyDescent="0.2">
      <c r="A202" s="7">
        <v>1</v>
      </c>
      <c r="B202" s="11" t="s">
        <v>165</v>
      </c>
      <c r="C202" s="65">
        <v>102</v>
      </c>
      <c r="D202" s="65" t="s">
        <v>166</v>
      </c>
      <c r="E202" s="12" t="s">
        <v>18</v>
      </c>
      <c r="F202" s="12">
        <v>0</v>
      </c>
      <c r="G202" s="12">
        <v>0</v>
      </c>
      <c r="H202" s="12">
        <v>220</v>
      </c>
      <c r="I202" s="12">
        <v>5396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10</v>
      </c>
      <c r="S202" s="12">
        <v>192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12">
        <v>0</v>
      </c>
      <c r="AB202" s="12">
        <v>139</v>
      </c>
      <c r="AC202" s="12">
        <v>3068</v>
      </c>
      <c r="AD202" s="12">
        <v>0</v>
      </c>
      <c r="AE202" s="12">
        <v>0</v>
      </c>
      <c r="AF202" s="12">
        <v>0</v>
      </c>
      <c r="AG202" s="12">
        <v>0</v>
      </c>
      <c r="AH202" s="12">
        <v>0</v>
      </c>
      <c r="AI202" s="12">
        <v>0</v>
      </c>
      <c r="AJ202" s="12">
        <v>0</v>
      </c>
      <c r="AK202" s="12">
        <v>0</v>
      </c>
      <c r="AL202" s="12">
        <v>274</v>
      </c>
      <c r="AM202" s="12">
        <v>962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3">
        <f t="shared" si="15"/>
        <v>0</v>
      </c>
      <c r="AU202" s="14">
        <f t="shared" si="15"/>
        <v>0</v>
      </c>
      <c r="AV202" s="14">
        <f t="shared" si="15"/>
        <v>643</v>
      </c>
      <c r="AW202" s="14">
        <f t="shared" si="14"/>
        <v>9618</v>
      </c>
      <c r="AX202" s="14">
        <f t="shared" si="14"/>
        <v>0</v>
      </c>
      <c r="AY202" s="14">
        <f t="shared" si="14"/>
        <v>0</v>
      </c>
      <c r="AZ202" s="14">
        <f t="shared" si="12"/>
        <v>0</v>
      </c>
      <c r="BA202" s="14">
        <f t="shared" si="12"/>
        <v>0</v>
      </c>
      <c r="BB202" s="14">
        <f t="shared" si="12"/>
        <v>0</v>
      </c>
      <c r="BC202" s="14">
        <f t="shared" si="12"/>
        <v>0</v>
      </c>
      <c r="BD202" s="15"/>
    </row>
    <row r="203" spans="1:56" s="24" customFormat="1" ht="21" customHeight="1" x14ac:dyDescent="0.2">
      <c r="A203" s="7">
        <v>1</v>
      </c>
      <c r="B203" s="23"/>
      <c r="C203" s="66"/>
      <c r="D203" s="66"/>
      <c r="E203" s="18" t="s">
        <v>19</v>
      </c>
      <c r="F203" s="18">
        <v>0</v>
      </c>
      <c r="G203" s="18">
        <v>9211082.5299999993</v>
      </c>
      <c r="H203" s="18">
        <v>117850.89</v>
      </c>
      <c r="I203" s="18">
        <v>9093231.6300000008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329692.87</v>
      </c>
      <c r="R203" s="18">
        <v>5513.49</v>
      </c>
      <c r="S203" s="18">
        <v>324179.38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5245093.2699999996</v>
      </c>
      <c r="AB203" s="18">
        <v>74432.14</v>
      </c>
      <c r="AC203" s="18">
        <v>5170661.12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1767693.63</v>
      </c>
      <c r="AL203" s="18">
        <v>146796.73000000001</v>
      </c>
      <c r="AM203" s="18">
        <v>1620896.9</v>
      </c>
      <c r="AN203" s="18">
        <v>0</v>
      </c>
      <c r="AO203" s="18">
        <v>0</v>
      </c>
      <c r="AP203" s="18">
        <v>0</v>
      </c>
      <c r="AQ203" s="18">
        <v>0</v>
      </c>
      <c r="AR203" s="18">
        <v>0</v>
      </c>
      <c r="AS203" s="18">
        <v>0</v>
      </c>
      <c r="AT203" s="19">
        <f t="shared" si="15"/>
        <v>0</v>
      </c>
      <c r="AU203" s="20">
        <f t="shared" si="15"/>
        <v>16553562.299999999</v>
      </c>
      <c r="AV203" s="20">
        <f t="shared" si="15"/>
        <v>344593.25</v>
      </c>
      <c r="AW203" s="20">
        <f t="shared" si="14"/>
        <v>16208969.030000001</v>
      </c>
      <c r="AX203" s="20">
        <f t="shared" si="14"/>
        <v>0</v>
      </c>
      <c r="AY203" s="20">
        <f t="shared" si="14"/>
        <v>0</v>
      </c>
      <c r="AZ203" s="20">
        <f t="shared" si="12"/>
        <v>0</v>
      </c>
      <c r="BA203" s="20">
        <f t="shared" si="12"/>
        <v>0</v>
      </c>
      <c r="BB203" s="20">
        <f t="shared" si="12"/>
        <v>0</v>
      </c>
      <c r="BC203" s="20">
        <f t="shared" si="12"/>
        <v>0</v>
      </c>
      <c r="BD203" s="21">
        <f t="shared" ref="BD203:BD231" si="16">BC203+AZ203+AY203+AU203+AT203</f>
        <v>16553562.299999999</v>
      </c>
    </row>
    <row r="204" spans="1:56" s="16" customFormat="1" x14ac:dyDescent="0.2">
      <c r="A204" s="7">
        <v>1</v>
      </c>
      <c r="B204" s="11" t="s">
        <v>167</v>
      </c>
      <c r="C204" s="65">
        <v>103</v>
      </c>
      <c r="D204" s="65" t="s">
        <v>168</v>
      </c>
      <c r="E204" s="12" t="s">
        <v>18</v>
      </c>
      <c r="F204" s="12">
        <v>0</v>
      </c>
      <c r="G204" s="12">
        <v>0</v>
      </c>
      <c r="H204" s="12">
        <v>4302</v>
      </c>
      <c r="I204" s="12">
        <v>5109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109</v>
      </c>
      <c r="S204" s="12">
        <v>85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2">
        <v>0</v>
      </c>
      <c r="AB204" s="12">
        <v>728</v>
      </c>
      <c r="AC204" s="12">
        <v>1173</v>
      </c>
      <c r="AD204" s="12">
        <v>0</v>
      </c>
      <c r="AE204" s="12">
        <v>0</v>
      </c>
      <c r="AF204" s="12">
        <v>0</v>
      </c>
      <c r="AG204" s="12">
        <v>0</v>
      </c>
      <c r="AH204" s="12">
        <v>0</v>
      </c>
      <c r="AI204" s="12">
        <v>0</v>
      </c>
      <c r="AJ204" s="12">
        <v>0</v>
      </c>
      <c r="AK204" s="12">
        <v>0</v>
      </c>
      <c r="AL204" s="12">
        <v>293</v>
      </c>
      <c r="AM204" s="12">
        <v>739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3">
        <f t="shared" si="15"/>
        <v>0</v>
      </c>
      <c r="AU204" s="14">
        <f t="shared" si="15"/>
        <v>0</v>
      </c>
      <c r="AV204" s="14">
        <f t="shared" si="15"/>
        <v>5432</v>
      </c>
      <c r="AW204" s="14">
        <f t="shared" si="14"/>
        <v>7106</v>
      </c>
      <c r="AX204" s="14">
        <f t="shared" si="14"/>
        <v>0</v>
      </c>
      <c r="AY204" s="14">
        <f t="shared" si="14"/>
        <v>0</v>
      </c>
      <c r="AZ204" s="14">
        <f t="shared" si="12"/>
        <v>0</v>
      </c>
      <c r="BA204" s="14">
        <f t="shared" si="12"/>
        <v>0</v>
      </c>
      <c r="BB204" s="14">
        <f t="shared" si="12"/>
        <v>0</v>
      </c>
      <c r="BC204" s="14">
        <f t="shared" si="12"/>
        <v>0</v>
      </c>
      <c r="BD204" s="15"/>
    </row>
    <row r="205" spans="1:56" s="24" customFormat="1" x14ac:dyDescent="0.2">
      <c r="A205" s="7">
        <v>1</v>
      </c>
      <c r="B205" s="23"/>
      <c r="C205" s="66"/>
      <c r="D205" s="66"/>
      <c r="E205" s="18" t="s">
        <v>19</v>
      </c>
      <c r="F205" s="18">
        <v>0</v>
      </c>
      <c r="G205" s="18">
        <v>10912890.939999999</v>
      </c>
      <c r="H205" s="18">
        <v>2302999.63</v>
      </c>
      <c r="I205" s="18">
        <v>8609891.3100000005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201854.33</v>
      </c>
      <c r="R205" s="18">
        <v>58156.56</v>
      </c>
      <c r="S205" s="18">
        <v>143697.76999999999</v>
      </c>
      <c r="T205" s="18">
        <v>0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>
        <v>2365493.25</v>
      </c>
      <c r="AB205" s="18">
        <v>389648.93</v>
      </c>
      <c r="AC205" s="18">
        <v>1975844.32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1402403.36</v>
      </c>
      <c r="AL205" s="18">
        <v>157022.70000000001</v>
      </c>
      <c r="AM205" s="18">
        <v>1245380.6599999999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9">
        <f t="shared" si="15"/>
        <v>0</v>
      </c>
      <c r="AU205" s="20">
        <f t="shared" si="15"/>
        <v>14882641.879999999</v>
      </c>
      <c r="AV205" s="20">
        <f t="shared" si="15"/>
        <v>2907827.82</v>
      </c>
      <c r="AW205" s="20">
        <f t="shared" si="14"/>
        <v>11974814.060000001</v>
      </c>
      <c r="AX205" s="20">
        <f t="shared" si="14"/>
        <v>0</v>
      </c>
      <c r="AY205" s="20">
        <f t="shared" si="14"/>
        <v>0</v>
      </c>
      <c r="AZ205" s="20">
        <f t="shared" si="12"/>
        <v>0</v>
      </c>
      <c r="BA205" s="20">
        <f t="shared" si="12"/>
        <v>0</v>
      </c>
      <c r="BB205" s="20">
        <f t="shared" si="12"/>
        <v>0</v>
      </c>
      <c r="BC205" s="20">
        <f t="shared" si="12"/>
        <v>0</v>
      </c>
      <c r="BD205" s="21">
        <f t="shared" si="16"/>
        <v>14882641.879999999</v>
      </c>
    </row>
    <row r="206" spans="1:56" s="16" customFormat="1" ht="16.5" customHeight="1" x14ac:dyDescent="0.2">
      <c r="A206" s="7">
        <v>1</v>
      </c>
      <c r="B206" s="11" t="s">
        <v>169</v>
      </c>
      <c r="C206" s="65">
        <v>104</v>
      </c>
      <c r="D206" s="65" t="s">
        <v>170</v>
      </c>
      <c r="E206" s="12" t="s">
        <v>18</v>
      </c>
      <c r="F206" s="12">
        <v>0</v>
      </c>
      <c r="G206" s="12">
        <v>0</v>
      </c>
      <c r="H206" s="12">
        <v>7888</v>
      </c>
      <c r="I206" s="12">
        <v>0</v>
      </c>
      <c r="J206" s="12">
        <v>0</v>
      </c>
      <c r="K206" s="12">
        <v>0</v>
      </c>
      <c r="L206" s="12">
        <v>947</v>
      </c>
      <c r="M206" s="12">
        <v>16</v>
      </c>
      <c r="N206" s="12">
        <v>0</v>
      </c>
      <c r="O206" s="12">
        <v>407</v>
      </c>
      <c r="P206" s="12">
        <v>0</v>
      </c>
      <c r="Q206" s="12">
        <v>0</v>
      </c>
      <c r="R206" s="12">
        <v>275</v>
      </c>
      <c r="S206" s="12">
        <v>0</v>
      </c>
      <c r="T206" s="12">
        <v>0</v>
      </c>
      <c r="U206" s="12">
        <v>0</v>
      </c>
      <c r="V206" s="12">
        <v>23</v>
      </c>
      <c r="W206" s="12">
        <v>0</v>
      </c>
      <c r="X206" s="12">
        <v>0</v>
      </c>
      <c r="Y206" s="12">
        <v>19</v>
      </c>
      <c r="Z206" s="12">
        <v>0</v>
      </c>
      <c r="AA206" s="12">
        <v>0</v>
      </c>
      <c r="AB206" s="12">
        <v>2988</v>
      </c>
      <c r="AC206" s="12">
        <v>0</v>
      </c>
      <c r="AD206" s="12">
        <v>0</v>
      </c>
      <c r="AE206" s="12">
        <v>0</v>
      </c>
      <c r="AF206" s="12">
        <v>460</v>
      </c>
      <c r="AG206" s="12">
        <v>7</v>
      </c>
      <c r="AH206" s="12">
        <v>0</v>
      </c>
      <c r="AI206" s="12">
        <v>168</v>
      </c>
      <c r="AJ206" s="12">
        <v>0</v>
      </c>
      <c r="AK206" s="12">
        <v>0</v>
      </c>
      <c r="AL206" s="12">
        <v>1350</v>
      </c>
      <c r="AM206" s="12">
        <v>0</v>
      </c>
      <c r="AN206" s="12">
        <v>0</v>
      </c>
      <c r="AO206" s="12">
        <v>0</v>
      </c>
      <c r="AP206" s="12">
        <v>150</v>
      </c>
      <c r="AQ206" s="12">
        <v>2</v>
      </c>
      <c r="AR206" s="12">
        <v>0</v>
      </c>
      <c r="AS206" s="12">
        <v>80</v>
      </c>
      <c r="AT206" s="13">
        <f t="shared" si="15"/>
        <v>0</v>
      </c>
      <c r="AU206" s="14">
        <f t="shared" si="15"/>
        <v>0</v>
      </c>
      <c r="AV206" s="14">
        <f t="shared" si="15"/>
        <v>12501</v>
      </c>
      <c r="AW206" s="14">
        <f t="shared" si="14"/>
        <v>0</v>
      </c>
      <c r="AX206" s="14">
        <f t="shared" si="14"/>
        <v>0</v>
      </c>
      <c r="AY206" s="14">
        <f t="shared" si="14"/>
        <v>0</v>
      </c>
      <c r="AZ206" s="14">
        <f t="shared" si="12"/>
        <v>1580</v>
      </c>
      <c r="BA206" s="14">
        <f t="shared" si="12"/>
        <v>25</v>
      </c>
      <c r="BB206" s="14">
        <f t="shared" si="12"/>
        <v>0</v>
      </c>
      <c r="BC206" s="14">
        <f t="shared" si="12"/>
        <v>674</v>
      </c>
      <c r="BD206" s="15"/>
    </row>
    <row r="207" spans="1:56" s="24" customFormat="1" ht="18" customHeight="1" x14ac:dyDescent="0.2">
      <c r="A207" s="7">
        <v>1</v>
      </c>
      <c r="B207" s="23"/>
      <c r="C207" s="66"/>
      <c r="D207" s="66"/>
      <c r="E207" s="18" t="s">
        <v>19</v>
      </c>
      <c r="F207" s="18">
        <v>0</v>
      </c>
      <c r="G207" s="18">
        <v>35886453.850000001</v>
      </c>
      <c r="H207" s="18">
        <v>4662695.63</v>
      </c>
      <c r="I207" s="18">
        <v>31223758.219999999</v>
      </c>
      <c r="J207" s="18">
        <v>0</v>
      </c>
      <c r="K207" s="18">
        <v>0</v>
      </c>
      <c r="L207" s="18">
        <v>98852733.209999993</v>
      </c>
      <c r="M207" s="18">
        <v>2336102.17</v>
      </c>
      <c r="N207" s="18">
        <v>0</v>
      </c>
      <c r="O207" s="18">
        <v>15992453.689999999</v>
      </c>
      <c r="P207" s="18">
        <v>0</v>
      </c>
      <c r="Q207" s="18">
        <v>1280432.74</v>
      </c>
      <c r="R207" s="18">
        <v>162566.25</v>
      </c>
      <c r="S207" s="18">
        <v>1117866.49</v>
      </c>
      <c r="T207" s="18">
        <v>0</v>
      </c>
      <c r="U207" s="18">
        <v>0</v>
      </c>
      <c r="V207" s="18">
        <v>2582384.7799999998</v>
      </c>
      <c r="W207" s="18">
        <v>0</v>
      </c>
      <c r="X207" s="18">
        <v>0</v>
      </c>
      <c r="Y207" s="18">
        <v>649439.74</v>
      </c>
      <c r="Z207" s="18">
        <v>0</v>
      </c>
      <c r="AA207" s="18">
        <v>15387949.039999999</v>
      </c>
      <c r="AB207" s="18">
        <v>1766060.63</v>
      </c>
      <c r="AC207" s="18">
        <v>13621888.42</v>
      </c>
      <c r="AD207" s="18">
        <v>0</v>
      </c>
      <c r="AE207" s="18">
        <v>0</v>
      </c>
      <c r="AF207" s="18">
        <v>48611852.25</v>
      </c>
      <c r="AG207" s="18">
        <v>999132.93</v>
      </c>
      <c r="AH207" s="18">
        <v>0</v>
      </c>
      <c r="AI207" s="18">
        <v>7387377.0899999999</v>
      </c>
      <c r="AJ207" s="18">
        <v>0</v>
      </c>
      <c r="AK207" s="18">
        <v>6093382.2400000002</v>
      </c>
      <c r="AL207" s="18">
        <v>798052.5</v>
      </c>
      <c r="AM207" s="18">
        <v>5295329.74</v>
      </c>
      <c r="AN207" s="18">
        <v>0</v>
      </c>
      <c r="AO207" s="18">
        <v>0</v>
      </c>
      <c r="AP207" s="18">
        <v>14946081.66</v>
      </c>
      <c r="AQ207" s="18">
        <v>258768.24</v>
      </c>
      <c r="AR207" s="18">
        <v>0</v>
      </c>
      <c r="AS207" s="18">
        <v>3030718.81</v>
      </c>
      <c r="AT207" s="19">
        <f t="shared" si="15"/>
        <v>0</v>
      </c>
      <c r="AU207" s="20">
        <f t="shared" si="15"/>
        <v>58648217.870000005</v>
      </c>
      <c r="AV207" s="20">
        <f t="shared" si="15"/>
        <v>7389375.0099999998</v>
      </c>
      <c r="AW207" s="20">
        <f t="shared" si="14"/>
        <v>51258842.869999997</v>
      </c>
      <c r="AX207" s="20">
        <f t="shared" si="14"/>
        <v>0</v>
      </c>
      <c r="AY207" s="20">
        <f t="shared" si="14"/>
        <v>0</v>
      </c>
      <c r="AZ207" s="20">
        <f t="shared" si="12"/>
        <v>164993051.89999998</v>
      </c>
      <c r="BA207" s="20">
        <f t="shared" si="12"/>
        <v>3594003.34</v>
      </c>
      <c r="BB207" s="20">
        <f t="shared" si="12"/>
        <v>0</v>
      </c>
      <c r="BC207" s="20">
        <f t="shared" si="12"/>
        <v>27059989.329999998</v>
      </c>
      <c r="BD207" s="21">
        <f t="shared" si="16"/>
        <v>250701259.09999996</v>
      </c>
    </row>
    <row r="208" spans="1:56" s="16" customFormat="1" ht="30.75" customHeight="1" x14ac:dyDescent="0.2">
      <c r="A208" s="7">
        <v>1</v>
      </c>
      <c r="B208" s="11" t="s">
        <v>171</v>
      </c>
      <c r="C208" s="65">
        <v>105</v>
      </c>
      <c r="D208" s="65" t="s">
        <v>172</v>
      </c>
      <c r="E208" s="12" t="s">
        <v>18</v>
      </c>
      <c r="F208" s="12">
        <v>0</v>
      </c>
      <c r="G208" s="12">
        <v>0</v>
      </c>
      <c r="H208" s="12">
        <v>154</v>
      </c>
      <c r="I208" s="12">
        <v>0</v>
      </c>
      <c r="J208" s="12">
        <v>0</v>
      </c>
      <c r="K208" s="12">
        <v>0</v>
      </c>
      <c r="L208" s="12">
        <v>727</v>
      </c>
      <c r="M208" s="12">
        <v>45</v>
      </c>
      <c r="N208" s="12">
        <v>0</v>
      </c>
      <c r="O208" s="12">
        <v>588</v>
      </c>
      <c r="P208" s="12">
        <v>0</v>
      </c>
      <c r="Q208" s="12">
        <v>0</v>
      </c>
      <c r="R208" s="12">
        <v>8</v>
      </c>
      <c r="S208" s="12">
        <v>0</v>
      </c>
      <c r="T208" s="12">
        <v>0</v>
      </c>
      <c r="U208" s="12">
        <v>0</v>
      </c>
      <c r="V208" s="12">
        <v>22</v>
      </c>
      <c r="W208" s="12">
        <v>1</v>
      </c>
      <c r="X208" s="12">
        <v>0</v>
      </c>
      <c r="Y208" s="12">
        <v>27</v>
      </c>
      <c r="Z208" s="12">
        <v>0</v>
      </c>
      <c r="AA208" s="12">
        <v>0</v>
      </c>
      <c r="AB208" s="12">
        <v>66</v>
      </c>
      <c r="AC208" s="12">
        <v>0</v>
      </c>
      <c r="AD208" s="12">
        <v>0</v>
      </c>
      <c r="AE208" s="12">
        <v>0</v>
      </c>
      <c r="AF208" s="12">
        <v>284</v>
      </c>
      <c r="AG208" s="12">
        <v>20</v>
      </c>
      <c r="AH208" s="12">
        <v>0</v>
      </c>
      <c r="AI208" s="12">
        <v>258</v>
      </c>
      <c r="AJ208" s="12">
        <v>0</v>
      </c>
      <c r="AK208" s="12">
        <v>0</v>
      </c>
      <c r="AL208" s="12">
        <v>23</v>
      </c>
      <c r="AM208" s="12">
        <v>0</v>
      </c>
      <c r="AN208" s="12">
        <v>0</v>
      </c>
      <c r="AO208" s="12">
        <v>0</v>
      </c>
      <c r="AP208" s="12">
        <v>106</v>
      </c>
      <c r="AQ208" s="12">
        <v>10</v>
      </c>
      <c r="AR208" s="12">
        <v>0</v>
      </c>
      <c r="AS208" s="12">
        <v>109</v>
      </c>
      <c r="AT208" s="13">
        <f t="shared" si="15"/>
        <v>0</v>
      </c>
      <c r="AU208" s="14">
        <f t="shared" si="15"/>
        <v>0</v>
      </c>
      <c r="AV208" s="14">
        <f t="shared" si="15"/>
        <v>251</v>
      </c>
      <c r="AW208" s="14">
        <f t="shared" si="14"/>
        <v>0</v>
      </c>
      <c r="AX208" s="14">
        <f t="shared" si="14"/>
        <v>0</v>
      </c>
      <c r="AY208" s="14">
        <f t="shared" si="14"/>
        <v>0</v>
      </c>
      <c r="AZ208" s="14">
        <f t="shared" si="12"/>
        <v>1139</v>
      </c>
      <c r="BA208" s="14">
        <f t="shared" si="12"/>
        <v>76</v>
      </c>
      <c r="BB208" s="14">
        <f t="shared" si="12"/>
        <v>0</v>
      </c>
      <c r="BC208" s="14">
        <f t="shared" si="12"/>
        <v>982</v>
      </c>
      <c r="BD208" s="15"/>
    </row>
    <row r="209" spans="1:56" s="24" customFormat="1" ht="39" customHeight="1" x14ac:dyDescent="0.2">
      <c r="A209" s="7">
        <v>1</v>
      </c>
      <c r="B209" s="23"/>
      <c r="C209" s="66"/>
      <c r="D209" s="66"/>
      <c r="E209" s="18" t="s">
        <v>19</v>
      </c>
      <c r="F209" s="18">
        <v>0</v>
      </c>
      <c r="G209" s="18">
        <v>759686.02</v>
      </c>
      <c r="H209" s="18">
        <v>759686.02</v>
      </c>
      <c r="I209" s="18">
        <v>0</v>
      </c>
      <c r="J209" s="18">
        <v>0</v>
      </c>
      <c r="K209" s="18">
        <v>0</v>
      </c>
      <c r="L209" s="18">
        <v>45282855.439999998</v>
      </c>
      <c r="M209" s="18">
        <v>3610831.51</v>
      </c>
      <c r="N209" s="18">
        <v>0</v>
      </c>
      <c r="O209" s="18">
        <v>21717864.170000002</v>
      </c>
      <c r="P209" s="18">
        <v>0</v>
      </c>
      <c r="Q209" s="18">
        <v>23310.23</v>
      </c>
      <c r="R209" s="18">
        <v>23310.23</v>
      </c>
      <c r="S209" s="18">
        <v>0</v>
      </c>
      <c r="T209" s="18">
        <v>0</v>
      </c>
      <c r="U209" s="18">
        <v>0</v>
      </c>
      <c r="V209" s="18">
        <v>1219096.01</v>
      </c>
      <c r="W209" s="18">
        <v>120763.6</v>
      </c>
      <c r="X209" s="18">
        <v>0</v>
      </c>
      <c r="Y209" s="18">
        <v>1013500.33</v>
      </c>
      <c r="Z209" s="18">
        <v>0</v>
      </c>
      <c r="AA209" s="18">
        <v>278119.49</v>
      </c>
      <c r="AB209" s="18">
        <v>278119.49</v>
      </c>
      <c r="AC209" s="18">
        <v>0</v>
      </c>
      <c r="AD209" s="18">
        <v>0</v>
      </c>
      <c r="AE209" s="18">
        <v>0</v>
      </c>
      <c r="AF209" s="18">
        <v>18149975.809999999</v>
      </c>
      <c r="AG209" s="18">
        <v>1545774.02</v>
      </c>
      <c r="AH209" s="18">
        <v>0</v>
      </c>
      <c r="AI209" s="18">
        <v>9555860.2400000002</v>
      </c>
      <c r="AJ209" s="18">
        <v>0</v>
      </c>
      <c r="AK209" s="18">
        <v>116167.82</v>
      </c>
      <c r="AL209" s="18">
        <v>116167.82</v>
      </c>
      <c r="AM209" s="18">
        <v>0</v>
      </c>
      <c r="AN209" s="18">
        <v>0</v>
      </c>
      <c r="AO209" s="18">
        <v>0</v>
      </c>
      <c r="AP209" s="18">
        <v>5994041.5700000003</v>
      </c>
      <c r="AQ209" s="18">
        <v>760810.65</v>
      </c>
      <c r="AR209" s="18">
        <v>0</v>
      </c>
      <c r="AS209" s="18">
        <v>3909215.55</v>
      </c>
      <c r="AT209" s="19">
        <f t="shared" si="15"/>
        <v>0</v>
      </c>
      <c r="AU209" s="20">
        <f t="shared" si="15"/>
        <v>1177283.56</v>
      </c>
      <c r="AV209" s="20">
        <f t="shared" si="15"/>
        <v>1177283.56</v>
      </c>
      <c r="AW209" s="20">
        <f t="shared" si="14"/>
        <v>0</v>
      </c>
      <c r="AX209" s="20">
        <f t="shared" si="14"/>
        <v>0</v>
      </c>
      <c r="AY209" s="20">
        <f t="shared" si="14"/>
        <v>0</v>
      </c>
      <c r="AZ209" s="20">
        <f t="shared" si="12"/>
        <v>70645968.829999998</v>
      </c>
      <c r="BA209" s="20">
        <f t="shared" si="12"/>
        <v>6038179.7799999993</v>
      </c>
      <c r="BB209" s="20">
        <f t="shared" si="12"/>
        <v>0</v>
      </c>
      <c r="BC209" s="20">
        <f t="shared" si="12"/>
        <v>36196440.289999999</v>
      </c>
      <c r="BD209" s="21">
        <f t="shared" si="16"/>
        <v>108019692.68000001</v>
      </c>
    </row>
    <row r="210" spans="1:56" s="16" customFormat="1" ht="21" customHeight="1" x14ac:dyDescent="0.2">
      <c r="A210" s="7">
        <v>1</v>
      </c>
      <c r="B210" s="11" t="s">
        <v>173</v>
      </c>
      <c r="C210" s="65">
        <v>106</v>
      </c>
      <c r="D210" s="65" t="s">
        <v>174</v>
      </c>
      <c r="E210" s="12" t="s">
        <v>18</v>
      </c>
      <c r="F210" s="12">
        <v>0</v>
      </c>
      <c r="G210" s="12">
        <v>0</v>
      </c>
      <c r="H210" s="12">
        <v>1216</v>
      </c>
      <c r="I210" s="12">
        <v>237</v>
      </c>
      <c r="J210" s="12">
        <v>15</v>
      </c>
      <c r="K210" s="12">
        <v>0</v>
      </c>
      <c r="L210" s="12">
        <v>70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37</v>
      </c>
      <c r="S210" s="12">
        <v>7</v>
      </c>
      <c r="T210" s="12">
        <v>3</v>
      </c>
      <c r="U210" s="12">
        <v>0</v>
      </c>
      <c r="V210" s="12">
        <v>1</v>
      </c>
      <c r="W210" s="12">
        <v>0</v>
      </c>
      <c r="X210" s="12">
        <v>0</v>
      </c>
      <c r="Y210" s="12">
        <v>0</v>
      </c>
      <c r="Z210" s="12">
        <v>0</v>
      </c>
      <c r="AA210" s="12">
        <v>0</v>
      </c>
      <c r="AB210" s="12">
        <v>463</v>
      </c>
      <c r="AC210" s="12">
        <v>90</v>
      </c>
      <c r="AD210" s="12">
        <v>4</v>
      </c>
      <c r="AE210" s="12">
        <v>0</v>
      </c>
      <c r="AF210" s="12">
        <v>17</v>
      </c>
      <c r="AG210" s="12">
        <v>0</v>
      </c>
      <c r="AH210" s="12">
        <v>0</v>
      </c>
      <c r="AI210" s="12">
        <v>0</v>
      </c>
      <c r="AJ210" s="12">
        <v>0</v>
      </c>
      <c r="AK210" s="12">
        <v>0</v>
      </c>
      <c r="AL210" s="12">
        <v>211</v>
      </c>
      <c r="AM210" s="12">
        <v>41</v>
      </c>
      <c r="AN210" s="12">
        <v>3</v>
      </c>
      <c r="AO210" s="12">
        <v>0</v>
      </c>
      <c r="AP210" s="12">
        <v>10</v>
      </c>
      <c r="AQ210" s="12">
        <v>0</v>
      </c>
      <c r="AR210" s="12">
        <v>0</v>
      </c>
      <c r="AS210" s="12">
        <v>0</v>
      </c>
      <c r="AT210" s="13">
        <f t="shared" si="15"/>
        <v>0</v>
      </c>
      <c r="AU210" s="14">
        <f t="shared" si="15"/>
        <v>0</v>
      </c>
      <c r="AV210" s="14">
        <f t="shared" si="15"/>
        <v>1927</v>
      </c>
      <c r="AW210" s="14">
        <f t="shared" si="14"/>
        <v>375</v>
      </c>
      <c r="AX210" s="14">
        <f t="shared" si="14"/>
        <v>25</v>
      </c>
      <c r="AY210" s="14">
        <f t="shared" si="14"/>
        <v>0</v>
      </c>
      <c r="AZ210" s="14">
        <f t="shared" si="12"/>
        <v>98</v>
      </c>
      <c r="BA210" s="14">
        <f t="shared" si="12"/>
        <v>0</v>
      </c>
      <c r="BB210" s="14">
        <f t="shared" si="12"/>
        <v>0</v>
      </c>
      <c r="BC210" s="14">
        <f t="shared" si="12"/>
        <v>0</v>
      </c>
      <c r="BD210" s="15"/>
    </row>
    <row r="211" spans="1:56" s="24" customFormat="1" ht="15" customHeight="1" x14ac:dyDescent="0.2">
      <c r="A211" s="7">
        <v>1</v>
      </c>
      <c r="B211" s="23"/>
      <c r="C211" s="66"/>
      <c r="D211" s="66"/>
      <c r="E211" s="18" t="s">
        <v>19</v>
      </c>
      <c r="F211" s="18">
        <v>0</v>
      </c>
      <c r="G211" s="18">
        <v>2119665.2999999998</v>
      </c>
      <c r="H211" s="18">
        <v>1391423.87</v>
      </c>
      <c r="I211" s="18">
        <v>715853.11</v>
      </c>
      <c r="J211" s="18">
        <v>12388.33</v>
      </c>
      <c r="K211" s="18">
        <v>0</v>
      </c>
      <c r="L211" s="18">
        <v>2345360.42</v>
      </c>
      <c r="M211" s="18">
        <v>0</v>
      </c>
      <c r="N211" s="18">
        <v>0</v>
      </c>
      <c r="O211" s="18">
        <v>0</v>
      </c>
      <c r="P211" s="18">
        <v>0</v>
      </c>
      <c r="Q211" s="18">
        <v>66211.03</v>
      </c>
      <c r="R211" s="18">
        <v>42232.75</v>
      </c>
      <c r="S211" s="18">
        <v>21727.7</v>
      </c>
      <c r="T211" s="18">
        <v>2250.58</v>
      </c>
      <c r="U211" s="18">
        <v>0</v>
      </c>
      <c r="V211" s="18">
        <v>6551.29</v>
      </c>
      <c r="W211" s="18">
        <v>0</v>
      </c>
      <c r="X211" s="18">
        <v>0</v>
      </c>
      <c r="Y211" s="18">
        <v>0</v>
      </c>
      <c r="Z211" s="18">
        <v>0</v>
      </c>
      <c r="AA211" s="18">
        <v>805088.69</v>
      </c>
      <c r="AB211" s="18">
        <v>529360.05000000005</v>
      </c>
      <c r="AC211" s="18">
        <v>272342.63</v>
      </c>
      <c r="AD211" s="18">
        <v>3386.01</v>
      </c>
      <c r="AE211" s="18">
        <v>0</v>
      </c>
      <c r="AF211" s="18">
        <v>550308.03</v>
      </c>
      <c r="AG211" s="18">
        <v>0</v>
      </c>
      <c r="AH211" s="18">
        <v>0</v>
      </c>
      <c r="AI211" s="18">
        <v>0</v>
      </c>
      <c r="AJ211" s="18">
        <v>0</v>
      </c>
      <c r="AK211" s="18">
        <v>367459.84000000003</v>
      </c>
      <c r="AL211" s="18">
        <v>241145.75</v>
      </c>
      <c r="AM211" s="18">
        <v>124063.51</v>
      </c>
      <c r="AN211" s="18">
        <v>2250.58</v>
      </c>
      <c r="AO211" s="18">
        <v>0</v>
      </c>
      <c r="AP211" s="18">
        <v>373423.31</v>
      </c>
      <c r="AQ211" s="18">
        <v>0</v>
      </c>
      <c r="AR211" s="18">
        <v>0</v>
      </c>
      <c r="AS211" s="18">
        <v>0</v>
      </c>
      <c r="AT211" s="19">
        <f t="shared" si="15"/>
        <v>0</v>
      </c>
      <c r="AU211" s="20">
        <f t="shared" si="15"/>
        <v>3358424.86</v>
      </c>
      <c r="AV211" s="20">
        <f t="shared" si="15"/>
        <v>2204162.42</v>
      </c>
      <c r="AW211" s="20">
        <f t="shared" si="14"/>
        <v>1133986.95</v>
      </c>
      <c r="AX211" s="20">
        <f t="shared" si="14"/>
        <v>20275.5</v>
      </c>
      <c r="AY211" s="20">
        <f t="shared" si="14"/>
        <v>0</v>
      </c>
      <c r="AZ211" s="20">
        <f t="shared" si="12"/>
        <v>3275643.05</v>
      </c>
      <c r="BA211" s="20">
        <f t="shared" si="12"/>
        <v>0</v>
      </c>
      <c r="BB211" s="20">
        <f t="shared" si="12"/>
        <v>0</v>
      </c>
      <c r="BC211" s="20">
        <f t="shared" si="12"/>
        <v>0</v>
      </c>
      <c r="BD211" s="21">
        <f t="shared" si="16"/>
        <v>6634067.9100000001</v>
      </c>
    </row>
    <row r="212" spans="1:56" s="16" customFormat="1" ht="25.5" customHeight="1" x14ac:dyDescent="0.2">
      <c r="A212" s="7">
        <v>1</v>
      </c>
      <c r="B212" s="11" t="s">
        <v>175</v>
      </c>
      <c r="C212" s="65">
        <v>107</v>
      </c>
      <c r="D212" s="65" t="s">
        <v>176</v>
      </c>
      <c r="E212" s="12" t="s">
        <v>18</v>
      </c>
      <c r="F212" s="12">
        <v>0</v>
      </c>
      <c r="G212" s="12">
        <v>0</v>
      </c>
      <c r="H212" s="12">
        <v>2051</v>
      </c>
      <c r="I212" s="12">
        <v>0</v>
      </c>
      <c r="J212" s="12">
        <v>0</v>
      </c>
      <c r="K212" s="12">
        <v>0</v>
      </c>
      <c r="L212" s="12">
        <v>261</v>
      </c>
      <c r="M212" s="12">
        <v>167</v>
      </c>
      <c r="N212" s="12">
        <v>0</v>
      </c>
      <c r="O212" s="12">
        <v>0</v>
      </c>
      <c r="P212" s="12">
        <v>0</v>
      </c>
      <c r="Q212" s="12">
        <v>0</v>
      </c>
      <c r="R212" s="12">
        <v>56</v>
      </c>
      <c r="S212" s="12">
        <v>0</v>
      </c>
      <c r="T212" s="12">
        <v>0</v>
      </c>
      <c r="U212" s="12">
        <v>0</v>
      </c>
      <c r="V212" s="12">
        <v>6</v>
      </c>
      <c r="W212" s="12">
        <v>5</v>
      </c>
      <c r="X212" s="12">
        <v>0</v>
      </c>
      <c r="Y212" s="12">
        <v>0</v>
      </c>
      <c r="Z212" s="12">
        <v>0</v>
      </c>
      <c r="AA212" s="12">
        <v>0</v>
      </c>
      <c r="AB212" s="12">
        <v>800</v>
      </c>
      <c r="AC212" s="12">
        <v>0</v>
      </c>
      <c r="AD212" s="12">
        <v>0</v>
      </c>
      <c r="AE212" s="12">
        <v>0</v>
      </c>
      <c r="AF212" s="12">
        <v>130</v>
      </c>
      <c r="AG212" s="12">
        <v>80</v>
      </c>
      <c r="AH212" s="12">
        <v>0</v>
      </c>
      <c r="AI212" s="12">
        <v>0</v>
      </c>
      <c r="AJ212" s="12">
        <v>0</v>
      </c>
      <c r="AK212" s="12">
        <v>0</v>
      </c>
      <c r="AL212" s="12">
        <v>319</v>
      </c>
      <c r="AM212" s="12">
        <v>0</v>
      </c>
      <c r="AN212" s="12">
        <v>0</v>
      </c>
      <c r="AO212" s="12">
        <v>0</v>
      </c>
      <c r="AP212" s="12">
        <v>37</v>
      </c>
      <c r="AQ212" s="12">
        <v>31</v>
      </c>
      <c r="AR212" s="12">
        <v>0</v>
      </c>
      <c r="AS212" s="12">
        <v>0</v>
      </c>
      <c r="AT212" s="13">
        <f t="shared" si="15"/>
        <v>0</v>
      </c>
      <c r="AU212" s="14">
        <f t="shared" si="15"/>
        <v>0</v>
      </c>
      <c r="AV212" s="14">
        <f t="shared" si="15"/>
        <v>3226</v>
      </c>
      <c r="AW212" s="14">
        <f t="shared" si="14"/>
        <v>0</v>
      </c>
      <c r="AX212" s="14">
        <f t="shared" si="14"/>
        <v>0</v>
      </c>
      <c r="AY212" s="14">
        <f t="shared" si="14"/>
        <v>0</v>
      </c>
      <c r="AZ212" s="14">
        <f t="shared" si="12"/>
        <v>434</v>
      </c>
      <c r="BA212" s="14">
        <f t="shared" si="12"/>
        <v>283</v>
      </c>
      <c r="BB212" s="14">
        <f t="shared" si="12"/>
        <v>0</v>
      </c>
      <c r="BC212" s="14">
        <f t="shared" si="12"/>
        <v>0</v>
      </c>
      <c r="BD212" s="15"/>
    </row>
    <row r="213" spans="1:56" s="24" customFormat="1" ht="24" customHeight="1" x14ac:dyDescent="0.2">
      <c r="A213" s="7">
        <v>1</v>
      </c>
      <c r="B213" s="23"/>
      <c r="C213" s="66"/>
      <c r="D213" s="66"/>
      <c r="E213" s="18" t="s">
        <v>19</v>
      </c>
      <c r="F213" s="18">
        <v>0</v>
      </c>
      <c r="G213" s="18">
        <v>2921853.43</v>
      </c>
      <c r="H213" s="18">
        <v>1311910.8600000001</v>
      </c>
      <c r="I213" s="18">
        <v>1609942.57</v>
      </c>
      <c r="J213" s="18">
        <v>0</v>
      </c>
      <c r="K213" s="18">
        <v>0</v>
      </c>
      <c r="L213" s="18">
        <v>58181078.759999998</v>
      </c>
      <c r="M213" s="18">
        <v>46339808.689999998</v>
      </c>
      <c r="N213" s="18">
        <v>0</v>
      </c>
      <c r="O213" s="18">
        <v>0</v>
      </c>
      <c r="P213" s="18">
        <v>0</v>
      </c>
      <c r="Q213" s="18">
        <v>61145.35</v>
      </c>
      <c r="R213" s="18">
        <v>35566.660000000003</v>
      </c>
      <c r="S213" s="18">
        <v>25578.69</v>
      </c>
      <c r="T213" s="18">
        <v>0</v>
      </c>
      <c r="U213" s="18">
        <v>0</v>
      </c>
      <c r="V213" s="18">
        <v>1258492.56</v>
      </c>
      <c r="W213" s="18">
        <v>1180130.95</v>
      </c>
      <c r="X213" s="18">
        <v>0</v>
      </c>
      <c r="Y213" s="18">
        <v>0</v>
      </c>
      <c r="Z213" s="18">
        <v>0</v>
      </c>
      <c r="AA213" s="18">
        <v>1238431.77</v>
      </c>
      <c r="AB213" s="18">
        <v>525669.31000000006</v>
      </c>
      <c r="AC213" s="18">
        <v>712762.46</v>
      </c>
      <c r="AD213" s="18">
        <v>0</v>
      </c>
      <c r="AE213" s="18">
        <v>0</v>
      </c>
      <c r="AF213" s="18">
        <v>28945328.699999999</v>
      </c>
      <c r="AG213" s="18">
        <v>22894540.449999999</v>
      </c>
      <c r="AH213" s="18">
        <v>0</v>
      </c>
      <c r="AI213" s="18">
        <v>0</v>
      </c>
      <c r="AJ213" s="18">
        <v>0</v>
      </c>
      <c r="AK213" s="18">
        <v>441674.68</v>
      </c>
      <c r="AL213" s="18">
        <v>201899.38</v>
      </c>
      <c r="AM213" s="18">
        <v>239775.3</v>
      </c>
      <c r="AN213" s="18">
        <v>0</v>
      </c>
      <c r="AO213" s="18">
        <v>0</v>
      </c>
      <c r="AP213" s="18">
        <v>8422219.3900000006</v>
      </c>
      <c r="AQ213" s="18">
        <v>8260916.6600000001</v>
      </c>
      <c r="AR213" s="18">
        <v>0</v>
      </c>
      <c r="AS213" s="18">
        <v>0</v>
      </c>
      <c r="AT213" s="19">
        <f t="shared" si="15"/>
        <v>0</v>
      </c>
      <c r="AU213" s="20">
        <f t="shared" si="15"/>
        <v>4663105.2300000004</v>
      </c>
      <c r="AV213" s="20">
        <f t="shared" si="15"/>
        <v>2075046.2100000002</v>
      </c>
      <c r="AW213" s="20">
        <f t="shared" si="14"/>
        <v>2588059.02</v>
      </c>
      <c r="AX213" s="20">
        <f t="shared" si="14"/>
        <v>0</v>
      </c>
      <c r="AY213" s="20">
        <f t="shared" si="14"/>
        <v>0</v>
      </c>
      <c r="AZ213" s="20">
        <f t="shared" si="12"/>
        <v>96807119.409999996</v>
      </c>
      <c r="BA213" s="20">
        <f t="shared" si="12"/>
        <v>78675396.75</v>
      </c>
      <c r="BB213" s="20">
        <f t="shared" si="12"/>
        <v>0</v>
      </c>
      <c r="BC213" s="20">
        <f t="shared" si="12"/>
        <v>0</v>
      </c>
      <c r="BD213" s="21">
        <f t="shared" si="16"/>
        <v>101470224.64</v>
      </c>
    </row>
    <row r="214" spans="1:56" s="16" customFormat="1" ht="25.15" customHeight="1" x14ac:dyDescent="0.2">
      <c r="A214" s="7">
        <v>1</v>
      </c>
      <c r="B214" s="11" t="s">
        <v>177</v>
      </c>
      <c r="C214" s="65">
        <v>108</v>
      </c>
      <c r="D214" s="65" t="s">
        <v>178</v>
      </c>
      <c r="E214" s="12" t="s">
        <v>18</v>
      </c>
      <c r="F214" s="12">
        <v>0</v>
      </c>
      <c r="G214" s="12">
        <v>0</v>
      </c>
      <c r="H214" s="12">
        <v>647</v>
      </c>
      <c r="I214" s="12">
        <v>0</v>
      </c>
      <c r="J214" s="12">
        <v>0</v>
      </c>
      <c r="K214" s="12">
        <v>0</v>
      </c>
      <c r="L214" s="12">
        <v>34</v>
      </c>
      <c r="M214" s="12">
        <v>0</v>
      </c>
      <c r="N214" s="12">
        <v>0</v>
      </c>
      <c r="O214" s="12">
        <v>36</v>
      </c>
      <c r="P214" s="12">
        <v>0</v>
      </c>
      <c r="Q214" s="12">
        <v>0</v>
      </c>
      <c r="R214" s="12">
        <v>27</v>
      </c>
      <c r="S214" s="12">
        <v>0</v>
      </c>
      <c r="T214" s="12">
        <v>0</v>
      </c>
      <c r="U214" s="12">
        <v>0</v>
      </c>
      <c r="V214" s="12">
        <v>2</v>
      </c>
      <c r="W214" s="12">
        <v>0</v>
      </c>
      <c r="X214" s="12">
        <v>0</v>
      </c>
      <c r="Y214" s="12">
        <v>2</v>
      </c>
      <c r="Z214" s="12">
        <v>0</v>
      </c>
      <c r="AA214" s="12">
        <v>0</v>
      </c>
      <c r="AB214" s="12">
        <v>148</v>
      </c>
      <c r="AC214" s="12">
        <v>0</v>
      </c>
      <c r="AD214" s="12">
        <v>0</v>
      </c>
      <c r="AE214" s="12">
        <v>0</v>
      </c>
      <c r="AF214" s="12">
        <v>10</v>
      </c>
      <c r="AG214" s="12">
        <v>0</v>
      </c>
      <c r="AH214" s="12">
        <v>0</v>
      </c>
      <c r="AI214" s="12">
        <v>13</v>
      </c>
      <c r="AJ214" s="12">
        <v>0</v>
      </c>
      <c r="AK214" s="12">
        <v>0</v>
      </c>
      <c r="AL214" s="12">
        <v>141</v>
      </c>
      <c r="AM214" s="12">
        <v>0</v>
      </c>
      <c r="AN214" s="12">
        <v>0</v>
      </c>
      <c r="AO214" s="12">
        <v>0</v>
      </c>
      <c r="AP214" s="12">
        <v>7</v>
      </c>
      <c r="AQ214" s="12">
        <v>0</v>
      </c>
      <c r="AR214" s="12">
        <v>0</v>
      </c>
      <c r="AS214" s="12">
        <v>2</v>
      </c>
      <c r="AT214" s="13">
        <f t="shared" si="15"/>
        <v>0</v>
      </c>
      <c r="AU214" s="14">
        <f t="shared" si="15"/>
        <v>0</v>
      </c>
      <c r="AV214" s="14">
        <f t="shared" si="15"/>
        <v>963</v>
      </c>
      <c r="AW214" s="14">
        <f t="shared" si="14"/>
        <v>0</v>
      </c>
      <c r="AX214" s="14">
        <f t="shared" si="14"/>
        <v>0</v>
      </c>
      <c r="AY214" s="14">
        <f t="shared" si="14"/>
        <v>0</v>
      </c>
      <c r="AZ214" s="14">
        <f t="shared" si="12"/>
        <v>53</v>
      </c>
      <c r="BA214" s="14">
        <f t="shared" si="12"/>
        <v>0</v>
      </c>
      <c r="BB214" s="14">
        <f t="shared" si="12"/>
        <v>0</v>
      </c>
      <c r="BC214" s="14">
        <f t="shared" si="12"/>
        <v>53</v>
      </c>
      <c r="BD214" s="15"/>
    </row>
    <row r="215" spans="1:56" s="24" customFormat="1" ht="30" customHeight="1" x14ac:dyDescent="0.2">
      <c r="A215" s="7">
        <v>1</v>
      </c>
      <c r="B215" s="23"/>
      <c r="C215" s="66"/>
      <c r="D215" s="66"/>
      <c r="E215" s="18" t="s">
        <v>19</v>
      </c>
      <c r="F215" s="18">
        <v>0</v>
      </c>
      <c r="G215" s="18">
        <v>382355.82</v>
      </c>
      <c r="H215" s="18">
        <v>382355.82</v>
      </c>
      <c r="I215" s="18">
        <v>0</v>
      </c>
      <c r="J215" s="18">
        <v>0</v>
      </c>
      <c r="K215" s="18">
        <v>0</v>
      </c>
      <c r="L215" s="18">
        <v>1397707.58</v>
      </c>
      <c r="M215" s="18">
        <v>0</v>
      </c>
      <c r="N215" s="18">
        <v>0</v>
      </c>
      <c r="O215" s="18">
        <v>742447.3</v>
      </c>
      <c r="P215" s="18">
        <v>0</v>
      </c>
      <c r="Q215" s="18">
        <v>15931.49</v>
      </c>
      <c r="R215" s="18">
        <v>15931.49</v>
      </c>
      <c r="S215" s="18">
        <v>0</v>
      </c>
      <c r="T215" s="18">
        <v>0</v>
      </c>
      <c r="U215" s="18">
        <v>0</v>
      </c>
      <c r="V215" s="18">
        <v>88884.43</v>
      </c>
      <c r="W215" s="18">
        <v>0</v>
      </c>
      <c r="X215" s="18">
        <v>0</v>
      </c>
      <c r="Y215" s="18">
        <v>53190.26</v>
      </c>
      <c r="Z215" s="18">
        <v>0</v>
      </c>
      <c r="AA215" s="18">
        <v>87623.21</v>
      </c>
      <c r="AB215" s="18">
        <v>87623.21</v>
      </c>
      <c r="AC215" s="18">
        <v>0</v>
      </c>
      <c r="AD215" s="18">
        <v>0</v>
      </c>
      <c r="AE215" s="18">
        <v>0</v>
      </c>
      <c r="AF215" s="18">
        <v>417756.8</v>
      </c>
      <c r="AG215" s="18">
        <v>0</v>
      </c>
      <c r="AH215" s="18">
        <v>0</v>
      </c>
      <c r="AI215" s="18">
        <v>268167.53000000003</v>
      </c>
      <c r="AJ215" s="18">
        <v>0</v>
      </c>
      <c r="AK215" s="18">
        <v>83071.360000000001</v>
      </c>
      <c r="AL215" s="18">
        <v>83071.360000000001</v>
      </c>
      <c r="AM215" s="18">
        <v>0</v>
      </c>
      <c r="AN215" s="18">
        <v>0</v>
      </c>
      <c r="AO215" s="18">
        <v>0</v>
      </c>
      <c r="AP215" s="18">
        <v>317761.82</v>
      </c>
      <c r="AQ215" s="18">
        <v>0</v>
      </c>
      <c r="AR215" s="18">
        <v>0</v>
      </c>
      <c r="AS215" s="18">
        <v>44325.21</v>
      </c>
      <c r="AT215" s="19">
        <f t="shared" si="15"/>
        <v>0</v>
      </c>
      <c r="AU215" s="20">
        <f t="shared" si="15"/>
        <v>568981.88</v>
      </c>
      <c r="AV215" s="20">
        <f t="shared" si="15"/>
        <v>568981.88</v>
      </c>
      <c r="AW215" s="20">
        <f t="shared" si="14"/>
        <v>0</v>
      </c>
      <c r="AX215" s="20">
        <f t="shared" si="14"/>
        <v>0</v>
      </c>
      <c r="AY215" s="20">
        <f t="shared" si="14"/>
        <v>0</v>
      </c>
      <c r="AZ215" s="20">
        <f t="shared" si="12"/>
        <v>2222110.63</v>
      </c>
      <c r="BA215" s="20">
        <f t="shared" si="12"/>
        <v>0</v>
      </c>
      <c r="BB215" s="20">
        <f t="shared" si="12"/>
        <v>0</v>
      </c>
      <c r="BC215" s="20">
        <f t="shared" si="12"/>
        <v>1108130.3</v>
      </c>
      <c r="BD215" s="21">
        <f t="shared" si="16"/>
        <v>3899222.8099999996</v>
      </c>
    </row>
    <row r="216" spans="1:56" s="16" customFormat="1" ht="29.25" customHeight="1" x14ac:dyDescent="0.2">
      <c r="A216" s="7">
        <v>1</v>
      </c>
      <c r="B216" s="11" t="s">
        <v>179</v>
      </c>
      <c r="C216" s="65">
        <v>109</v>
      </c>
      <c r="D216" s="65" t="s">
        <v>180</v>
      </c>
      <c r="E216" s="12" t="s">
        <v>18</v>
      </c>
      <c r="F216" s="12">
        <v>0</v>
      </c>
      <c r="G216" s="12">
        <v>0</v>
      </c>
      <c r="H216" s="12">
        <v>2167</v>
      </c>
      <c r="I216" s="12">
        <v>2028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21</v>
      </c>
      <c r="P216" s="12">
        <v>0</v>
      </c>
      <c r="Q216" s="12">
        <v>0</v>
      </c>
      <c r="R216" s="12">
        <v>105</v>
      </c>
      <c r="S216" s="12">
        <v>86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1</v>
      </c>
      <c r="Z216" s="12">
        <v>0</v>
      </c>
      <c r="AA216" s="12">
        <v>0</v>
      </c>
      <c r="AB216" s="12">
        <v>774</v>
      </c>
      <c r="AC216" s="12">
        <v>653</v>
      </c>
      <c r="AD216" s="12">
        <v>0</v>
      </c>
      <c r="AE216" s="12">
        <v>0</v>
      </c>
      <c r="AF216" s="12">
        <v>0</v>
      </c>
      <c r="AG216" s="12">
        <v>0</v>
      </c>
      <c r="AH216" s="12">
        <v>0</v>
      </c>
      <c r="AI216" s="12">
        <v>7</v>
      </c>
      <c r="AJ216" s="12">
        <v>0</v>
      </c>
      <c r="AK216" s="12">
        <v>0</v>
      </c>
      <c r="AL216" s="12">
        <v>555</v>
      </c>
      <c r="AM216" s="12">
        <v>683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7</v>
      </c>
      <c r="AT216" s="13">
        <f t="shared" si="15"/>
        <v>0</v>
      </c>
      <c r="AU216" s="14">
        <f t="shared" si="15"/>
        <v>0</v>
      </c>
      <c r="AV216" s="14">
        <f t="shared" si="15"/>
        <v>3601</v>
      </c>
      <c r="AW216" s="14">
        <f t="shared" si="14"/>
        <v>3450</v>
      </c>
      <c r="AX216" s="14">
        <f t="shared" si="14"/>
        <v>0</v>
      </c>
      <c r="AY216" s="14">
        <f t="shared" si="14"/>
        <v>0</v>
      </c>
      <c r="AZ216" s="14">
        <f t="shared" si="14"/>
        <v>0</v>
      </c>
      <c r="BA216" s="14">
        <f t="shared" si="14"/>
        <v>0</v>
      </c>
      <c r="BB216" s="14">
        <f t="shared" si="14"/>
        <v>0</v>
      </c>
      <c r="BC216" s="14">
        <f t="shared" si="14"/>
        <v>36</v>
      </c>
      <c r="BD216" s="15"/>
    </row>
    <row r="217" spans="1:56" s="24" customFormat="1" ht="21.75" customHeight="1" x14ac:dyDescent="0.2">
      <c r="A217" s="7">
        <v>1</v>
      </c>
      <c r="B217" s="23"/>
      <c r="C217" s="66"/>
      <c r="D217" s="66"/>
      <c r="E217" s="18" t="s">
        <v>19</v>
      </c>
      <c r="F217" s="18">
        <v>0</v>
      </c>
      <c r="G217" s="18">
        <v>1133822.8</v>
      </c>
      <c r="H217" s="18">
        <v>699290.43</v>
      </c>
      <c r="I217" s="18">
        <v>434532.38</v>
      </c>
      <c r="J217" s="18">
        <v>0</v>
      </c>
      <c r="K217" s="18">
        <v>0</v>
      </c>
      <c r="L217" s="18">
        <v>0</v>
      </c>
      <c r="M217" s="18">
        <v>0</v>
      </c>
      <c r="N217" s="18">
        <v>0</v>
      </c>
      <c r="O217" s="18">
        <v>2357969.7999999998</v>
      </c>
      <c r="P217" s="18">
        <v>0</v>
      </c>
      <c r="Q217" s="18">
        <v>52810.95</v>
      </c>
      <c r="R217" s="18">
        <v>33686.75</v>
      </c>
      <c r="S217" s="18">
        <v>19124.2</v>
      </c>
      <c r="T217" s="18">
        <v>0</v>
      </c>
      <c r="U217" s="18">
        <v>0</v>
      </c>
      <c r="V217" s="18">
        <v>0</v>
      </c>
      <c r="W217" s="18">
        <v>0</v>
      </c>
      <c r="X217" s="18">
        <v>0</v>
      </c>
      <c r="Y217" s="18">
        <v>96737.22</v>
      </c>
      <c r="Z217" s="18">
        <v>0</v>
      </c>
      <c r="AA217" s="18">
        <v>391701.4</v>
      </c>
      <c r="AB217" s="18">
        <v>249746.58</v>
      </c>
      <c r="AC217" s="18">
        <v>141954.82</v>
      </c>
      <c r="AD217" s="18">
        <v>0</v>
      </c>
      <c r="AE217" s="18">
        <v>0</v>
      </c>
      <c r="AF217" s="18">
        <v>0</v>
      </c>
      <c r="AG217" s="18">
        <v>0</v>
      </c>
      <c r="AH217" s="18">
        <v>0</v>
      </c>
      <c r="AI217" s="18">
        <v>749713.47</v>
      </c>
      <c r="AJ217" s="18">
        <v>0</v>
      </c>
      <c r="AK217" s="18">
        <v>318768.09999999998</v>
      </c>
      <c r="AL217" s="18">
        <v>178888.25</v>
      </c>
      <c r="AM217" s="18">
        <v>139879.85999999999</v>
      </c>
      <c r="AN217" s="18">
        <v>0</v>
      </c>
      <c r="AO217" s="18">
        <v>0</v>
      </c>
      <c r="AP217" s="18">
        <v>0</v>
      </c>
      <c r="AQ217" s="18">
        <v>0</v>
      </c>
      <c r="AR217" s="18">
        <v>0</v>
      </c>
      <c r="AS217" s="18">
        <v>826297.11</v>
      </c>
      <c r="AT217" s="19">
        <f t="shared" si="15"/>
        <v>0</v>
      </c>
      <c r="AU217" s="20">
        <f t="shared" si="15"/>
        <v>1897103.25</v>
      </c>
      <c r="AV217" s="20">
        <f t="shared" si="15"/>
        <v>1161612.01</v>
      </c>
      <c r="AW217" s="20">
        <f t="shared" si="14"/>
        <v>735491.26</v>
      </c>
      <c r="AX217" s="20">
        <f t="shared" si="14"/>
        <v>0</v>
      </c>
      <c r="AY217" s="20">
        <f t="shared" si="14"/>
        <v>0</v>
      </c>
      <c r="AZ217" s="20">
        <f t="shared" si="14"/>
        <v>0</v>
      </c>
      <c r="BA217" s="20">
        <f t="shared" si="14"/>
        <v>0</v>
      </c>
      <c r="BB217" s="20">
        <f t="shared" si="14"/>
        <v>0</v>
      </c>
      <c r="BC217" s="20">
        <f t="shared" si="14"/>
        <v>4030717.5999999996</v>
      </c>
      <c r="BD217" s="21">
        <f t="shared" si="16"/>
        <v>5927820.8499999996</v>
      </c>
    </row>
    <row r="218" spans="1:56" s="16" customFormat="1" ht="17.25" customHeight="1" x14ac:dyDescent="0.2">
      <c r="A218" s="7">
        <v>1</v>
      </c>
      <c r="B218" s="11" t="s">
        <v>181</v>
      </c>
      <c r="C218" s="65">
        <v>110</v>
      </c>
      <c r="D218" s="65" t="s">
        <v>182</v>
      </c>
      <c r="E218" s="12" t="s">
        <v>18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66</v>
      </c>
      <c r="M218" s="12">
        <v>28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2</v>
      </c>
      <c r="W218" s="12">
        <v>1</v>
      </c>
      <c r="X218" s="12">
        <v>0</v>
      </c>
      <c r="Y218" s="12">
        <v>0</v>
      </c>
      <c r="Z218" s="12">
        <v>0</v>
      </c>
      <c r="AA218" s="12">
        <v>0</v>
      </c>
      <c r="AB218" s="12">
        <v>0</v>
      </c>
      <c r="AC218" s="12">
        <v>0</v>
      </c>
      <c r="AD218" s="12">
        <v>0</v>
      </c>
      <c r="AE218" s="12">
        <v>0</v>
      </c>
      <c r="AF218" s="12">
        <v>36</v>
      </c>
      <c r="AG218" s="12">
        <v>13</v>
      </c>
      <c r="AH218" s="12">
        <v>0</v>
      </c>
      <c r="AI218" s="12">
        <v>0</v>
      </c>
      <c r="AJ218" s="12">
        <v>0</v>
      </c>
      <c r="AK218" s="12">
        <v>0</v>
      </c>
      <c r="AL218" s="12">
        <v>0</v>
      </c>
      <c r="AM218" s="12">
        <v>0</v>
      </c>
      <c r="AN218" s="12">
        <v>0</v>
      </c>
      <c r="AO218" s="12">
        <v>0</v>
      </c>
      <c r="AP218" s="12">
        <v>12</v>
      </c>
      <c r="AQ218" s="12">
        <v>4</v>
      </c>
      <c r="AR218" s="12">
        <v>0</v>
      </c>
      <c r="AS218" s="12">
        <v>0</v>
      </c>
      <c r="AT218" s="13">
        <f t="shared" si="15"/>
        <v>0</v>
      </c>
      <c r="AU218" s="14">
        <f t="shared" si="15"/>
        <v>0</v>
      </c>
      <c r="AV218" s="14">
        <f t="shared" si="15"/>
        <v>0</v>
      </c>
      <c r="AW218" s="14">
        <f t="shared" si="14"/>
        <v>0</v>
      </c>
      <c r="AX218" s="14">
        <f t="shared" si="14"/>
        <v>0</v>
      </c>
      <c r="AY218" s="14">
        <f t="shared" si="14"/>
        <v>0</v>
      </c>
      <c r="AZ218" s="14">
        <f t="shared" si="14"/>
        <v>116</v>
      </c>
      <c r="BA218" s="14">
        <f t="shared" si="14"/>
        <v>46</v>
      </c>
      <c r="BB218" s="14">
        <f t="shared" si="14"/>
        <v>0</v>
      </c>
      <c r="BC218" s="14">
        <f t="shared" si="14"/>
        <v>0</v>
      </c>
      <c r="BD218" s="15"/>
    </row>
    <row r="219" spans="1:56" s="24" customFormat="1" ht="17.25" customHeight="1" x14ac:dyDescent="0.2">
      <c r="A219" s="7">
        <v>1</v>
      </c>
      <c r="B219" s="23"/>
      <c r="C219" s="66"/>
      <c r="D219" s="66"/>
      <c r="E219" s="18" t="s">
        <v>19</v>
      </c>
      <c r="F219" s="18">
        <v>0</v>
      </c>
      <c r="G219" s="18">
        <v>0</v>
      </c>
      <c r="H219" s="18">
        <v>0</v>
      </c>
      <c r="I219" s="18">
        <v>0</v>
      </c>
      <c r="J219" s="18">
        <v>0</v>
      </c>
      <c r="K219" s="18">
        <v>0</v>
      </c>
      <c r="L219" s="18">
        <v>7157070.9400000004</v>
      </c>
      <c r="M219" s="18">
        <v>2967134.66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103462.23</v>
      </c>
      <c r="W219" s="18">
        <v>60043.199999999997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3614677.12</v>
      </c>
      <c r="AG219" s="18">
        <v>1516090.73</v>
      </c>
      <c r="AH219" s="18">
        <v>0</v>
      </c>
      <c r="AI219" s="18">
        <v>0</v>
      </c>
      <c r="AJ219" s="18">
        <v>0</v>
      </c>
      <c r="AK219" s="18">
        <v>0</v>
      </c>
      <c r="AL219" s="18">
        <v>0</v>
      </c>
      <c r="AM219" s="18">
        <v>0</v>
      </c>
      <c r="AN219" s="18">
        <v>0</v>
      </c>
      <c r="AO219" s="18">
        <v>0</v>
      </c>
      <c r="AP219" s="18">
        <v>1364894.28</v>
      </c>
      <c r="AQ219" s="18">
        <v>460331.18</v>
      </c>
      <c r="AR219" s="18">
        <v>0</v>
      </c>
      <c r="AS219" s="18">
        <v>0</v>
      </c>
      <c r="AT219" s="19">
        <f t="shared" si="15"/>
        <v>0</v>
      </c>
      <c r="AU219" s="20">
        <f t="shared" si="15"/>
        <v>0</v>
      </c>
      <c r="AV219" s="20">
        <f t="shared" si="15"/>
        <v>0</v>
      </c>
      <c r="AW219" s="20">
        <f t="shared" si="14"/>
        <v>0</v>
      </c>
      <c r="AX219" s="20">
        <f t="shared" si="14"/>
        <v>0</v>
      </c>
      <c r="AY219" s="20">
        <f t="shared" si="14"/>
        <v>0</v>
      </c>
      <c r="AZ219" s="20">
        <f t="shared" si="14"/>
        <v>12240104.57</v>
      </c>
      <c r="BA219" s="20">
        <f t="shared" si="14"/>
        <v>5003599.7699999996</v>
      </c>
      <c r="BB219" s="20">
        <f t="shared" si="14"/>
        <v>0</v>
      </c>
      <c r="BC219" s="20">
        <f t="shared" si="14"/>
        <v>0</v>
      </c>
      <c r="BD219" s="21">
        <f t="shared" si="16"/>
        <v>12240104.57</v>
      </c>
    </row>
    <row r="220" spans="1:56" s="16" customFormat="1" ht="17.25" customHeight="1" x14ac:dyDescent="0.2">
      <c r="A220" s="7">
        <v>1</v>
      </c>
      <c r="B220" s="11" t="s">
        <v>183</v>
      </c>
      <c r="C220" s="65">
        <v>111</v>
      </c>
      <c r="D220" s="65" t="s">
        <v>184</v>
      </c>
      <c r="E220" s="12" t="s">
        <v>18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3838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207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12">
        <v>0</v>
      </c>
      <c r="AB220" s="12">
        <v>0</v>
      </c>
      <c r="AC220" s="12">
        <v>0</v>
      </c>
      <c r="AD220" s="12">
        <v>0</v>
      </c>
      <c r="AE220" s="12">
        <v>682</v>
      </c>
      <c r="AF220" s="12">
        <v>0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0</v>
      </c>
      <c r="AM220" s="12">
        <v>0</v>
      </c>
      <c r="AN220" s="12">
        <v>0</v>
      </c>
      <c r="AO220" s="12">
        <v>324</v>
      </c>
      <c r="AP220" s="12">
        <v>0</v>
      </c>
      <c r="AQ220" s="12">
        <v>0</v>
      </c>
      <c r="AR220" s="12">
        <v>0</v>
      </c>
      <c r="AS220" s="12">
        <v>0</v>
      </c>
      <c r="AT220" s="13">
        <f t="shared" si="15"/>
        <v>0</v>
      </c>
      <c r="AU220" s="14">
        <f t="shared" si="15"/>
        <v>0</v>
      </c>
      <c r="AV220" s="14">
        <f t="shared" si="15"/>
        <v>0</v>
      </c>
      <c r="AW220" s="14">
        <f t="shared" si="14"/>
        <v>0</v>
      </c>
      <c r="AX220" s="14">
        <f t="shared" si="14"/>
        <v>0</v>
      </c>
      <c r="AY220" s="14">
        <f t="shared" si="14"/>
        <v>5051</v>
      </c>
      <c r="AZ220" s="14">
        <f t="shared" si="14"/>
        <v>0</v>
      </c>
      <c r="BA220" s="14">
        <f t="shared" si="14"/>
        <v>0</v>
      </c>
      <c r="BB220" s="14">
        <f t="shared" si="14"/>
        <v>0</v>
      </c>
      <c r="BC220" s="14">
        <f t="shared" si="14"/>
        <v>0</v>
      </c>
      <c r="BD220" s="15"/>
    </row>
    <row r="221" spans="1:56" s="24" customFormat="1" ht="17.25" customHeight="1" x14ac:dyDescent="0.2">
      <c r="A221" s="7">
        <v>1</v>
      </c>
      <c r="B221" s="23"/>
      <c r="C221" s="66"/>
      <c r="D221" s="66"/>
      <c r="E221" s="18" t="s">
        <v>19</v>
      </c>
      <c r="F221" s="18">
        <v>0</v>
      </c>
      <c r="G221" s="18">
        <v>0</v>
      </c>
      <c r="H221" s="18">
        <v>0</v>
      </c>
      <c r="I221" s="18">
        <v>0</v>
      </c>
      <c r="J221" s="18">
        <v>0</v>
      </c>
      <c r="K221" s="18">
        <v>25665960.760000002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1384611.04</v>
      </c>
      <c r="V221" s="18">
        <v>0</v>
      </c>
      <c r="W221" s="18">
        <v>0</v>
      </c>
      <c r="X221" s="18">
        <v>0</v>
      </c>
      <c r="Y221" s="18">
        <v>0</v>
      </c>
      <c r="Z221" s="18">
        <v>0</v>
      </c>
      <c r="AA221" s="18">
        <v>0</v>
      </c>
      <c r="AB221" s="18">
        <v>0</v>
      </c>
      <c r="AC221" s="18">
        <v>0</v>
      </c>
      <c r="AD221" s="18">
        <v>0</v>
      </c>
      <c r="AE221" s="18">
        <v>4559085.1399999997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v>0</v>
      </c>
      <c r="AL221" s="18">
        <v>0</v>
      </c>
      <c r="AM221" s="18">
        <v>0</v>
      </c>
      <c r="AN221" s="18">
        <v>0</v>
      </c>
      <c r="AO221" s="18">
        <v>2161344.0699999998</v>
      </c>
      <c r="AP221" s="18">
        <v>0</v>
      </c>
      <c r="AQ221" s="18">
        <v>0</v>
      </c>
      <c r="AR221" s="18">
        <v>0</v>
      </c>
      <c r="AS221" s="18">
        <v>0</v>
      </c>
      <c r="AT221" s="19">
        <f t="shared" si="15"/>
        <v>0</v>
      </c>
      <c r="AU221" s="20">
        <f t="shared" si="15"/>
        <v>0</v>
      </c>
      <c r="AV221" s="20">
        <f t="shared" si="15"/>
        <v>0</v>
      </c>
      <c r="AW221" s="20">
        <f t="shared" si="14"/>
        <v>0</v>
      </c>
      <c r="AX221" s="20">
        <f t="shared" si="14"/>
        <v>0</v>
      </c>
      <c r="AY221" s="20">
        <f t="shared" si="14"/>
        <v>33771001.009999998</v>
      </c>
      <c r="AZ221" s="20">
        <f t="shared" si="14"/>
        <v>0</v>
      </c>
      <c r="BA221" s="20">
        <f t="shared" si="14"/>
        <v>0</v>
      </c>
      <c r="BB221" s="20">
        <f t="shared" si="14"/>
        <v>0</v>
      </c>
      <c r="BC221" s="20">
        <f t="shared" si="14"/>
        <v>0</v>
      </c>
      <c r="BD221" s="21">
        <f t="shared" si="16"/>
        <v>33771001.009999998</v>
      </c>
    </row>
    <row r="222" spans="1:56" s="16" customFormat="1" ht="18" customHeight="1" x14ac:dyDescent="0.2">
      <c r="A222" s="7">
        <v>1</v>
      </c>
      <c r="B222" s="11" t="s">
        <v>185</v>
      </c>
      <c r="C222" s="65">
        <v>112</v>
      </c>
      <c r="D222" s="65" t="s">
        <v>186</v>
      </c>
      <c r="E222" s="12" t="s">
        <v>18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0</v>
      </c>
      <c r="AC222" s="12">
        <v>0</v>
      </c>
      <c r="AD222" s="12">
        <v>0</v>
      </c>
      <c r="AE222" s="12">
        <v>0</v>
      </c>
      <c r="AF222" s="12">
        <v>0</v>
      </c>
      <c r="AG222" s="12">
        <v>0</v>
      </c>
      <c r="AH222" s="12">
        <v>0</v>
      </c>
      <c r="AI222" s="12">
        <v>0</v>
      </c>
      <c r="AJ222" s="12">
        <v>0</v>
      </c>
      <c r="AK222" s="12">
        <v>0</v>
      </c>
      <c r="AL222" s="12">
        <v>0</v>
      </c>
      <c r="AM222" s="12">
        <v>0</v>
      </c>
      <c r="AN222" s="12">
        <v>0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3">
        <f t="shared" si="15"/>
        <v>0</v>
      </c>
      <c r="AU222" s="14">
        <f t="shared" si="15"/>
        <v>0</v>
      </c>
      <c r="AV222" s="14">
        <f t="shared" si="15"/>
        <v>0</v>
      </c>
      <c r="AW222" s="14">
        <f t="shared" si="14"/>
        <v>0</v>
      </c>
      <c r="AX222" s="14">
        <f t="shared" si="14"/>
        <v>0</v>
      </c>
      <c r="AY222" s="14">
        <f t="shared" si="14"/>
        <v>0</v>
      </c>
      <c r="AZ222" s="14">
        <f t="shared" si="14"/>
        <v>0</v>
      </c>
      <c r="BA222" s="14">
        <f t="shared" si="14"/>
        <v>0</v>
      </c>
      <c r="BB222" s="14">
        <f t="shared" si="14"/>
        <v>0</v>
      </c>
      <c r="BC222" s="14">
        <f t="shared" si="14"/>
        <v>0</v>
      </c>
      <c r="BD222" s="15"/>
    </row>
    <row r="223" spans="1:56" s="24" customFormat="1" ht="16.899999999999999" customHeight="1" x14ac:dyDescent="0.2">
      <c r="A223" s="7">
        <v>1</v>
      </c>
      <c r="B223" s="23"/>
      <c r="C223" s="66"/>
      <c r="D223" s="66"/>
      <c r="E223" s="18" t="s">
        <v>19</v>
      </c>
      <c r="F223" s="18">
        <v>0</v>
      </c>
      <c r="G223" s="18">
        <v>0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0</v>
      </c>
      <c r="AL223" s="18">
        <v>0</v>
      </c>
      <c r="AM223" s="18">
        <v>0</v>
      </c>
      <c r="AN223" s="18">
        <v>0</v>
      </c>
      <c r="AO223" s="18">
        <v>0</v>
      </c>
      <c r="AP223" s="18">
        <v>0</v>
      </c>
      <c r="AQ223" s="18">
        <v>0</v>
      </c>
      <c r="AR223" s="18">
        <v>0</v>
      </c>
      <c r="AS223" s="18">
        <v>0</v>
      </c>
      <c r="AT223" s="19">
        <f t="shared" si="15"/>
        <v>0</v>
      </c>
      <c r="AU223" s="20">
        <f t="shared" si="15"/>
        <v>0</v>
      </c>
      <c r="AV223" s="20">
        <f t="shared" si="15"/>
        <v>0</v>
      </c>
      <c r="AW223" s="20">
        <f t="shared" si="14"/>
        <v>0</v>
      </c>
      <c r="AX223" s="20">
        <f t="shared" si="14"/>
        <v>0</v>
      </c>
      <c r="AY223" s="20">
        <f t="shared" si="14"/>
        <v>0</v>
      </c>
      <c r="AZ223" s="20">
        <f t="shared" si="14"/>
        <v>0</v>
      </c>
      <c r="BA223" s="20">
        <f t="shared" si="14"/>
        <v>0</v>
      </c>
      <c r="BB223" s="20">
        <f t="shared" si="14"/>
        <v>0</v>
      </c>
      <c r="BC223" s="20">
        <f t="shared" si="14"/>
        <v>0</v>
      </c>
      <c r="BD223" s="21">
        <f t="shared" si="16"/>
        <v>0</v>
      </c>
    </row>
    <row r="224" spans="1:56" s="16" customFormat="1" ht="17.25" customHeight="1" x14ac:dyDescent="0.2">
      <c r="A224" s="7">
        <v>1</v>
      </c>
      <c r="B224" s="11" t="s">
        <v>187</v>
      </c>
      <c r="C224" s="65">
        <v>113</v>
      </c>
      <c r="D224" s="65" t="s">
        <v>188</v>
      </c>
      <c r="E224" s="12" t="s">
        <v>18</v>
      </c>
      <c r="F224" s="12">
        <v>0</v>
      </c>
      <c r="G224" s="12">
        <v>0</v>
      </c>
      <c r="H224" s="12">
        <v>636</v>
      </c>
      <c r="I224" s="12">
        <v>4145</v>
      </c>
      <c r="J224" s="12">
        <v>0</v>
      </c>
      <c r="K224" s="12">
        <v>0</v>
      </c>
      <c r="L224" s="12">
        <v>258</v>
      </c>
      <c r="M224" s="12">
        <v>12</v>
      </c>
      <c r="N224" s="12">
        <v>0</v>
      </c>
      <c r="O224" s="12">
        <v>163</v>
      </c>
      <c r="P224" s="12">
        <v>0</v>
      </c>
      <c r="Q224" s="12">
        <v>0</v>
      </c>
      <c r="R224" s="12">
        <v>23</v>
      </c>
      <c r="S224" s="12">
        <v>117</v>
      </c>
      <c r="T224" s="12">
        <v>0</v>
      </c>
      <c r="U224" s="12">
        <v>0</v>
      </c>
      <c r="V224" s="12">
        <v>4</v>
      </c>
      <c r="W224" s="12">
        <v>1</v>
      </c>
      <c r="X224" s="12">
        <v>0</v>
      </c>
      <c r="Y224" s="12">
        <v>5</v>
      </c>
      <c r="Z224" s="12">
        <v>0</v>
      </c>
      <c r="AA224" s="12">
        <v>0</v>
      </c>
      <c r="AB224" s="12">
        <v>235</v>
      </c>
      <c r="AC224" s="12">
        <v>1919</v>
      </c>
      <c r="AD224" s="12">
        <v>0</v>
      </c>
      <c r="AE224" s="12">
        <v>0</v>
      </c>
      <c r="AF224" s="12">
        <v>107</v>
      </c>
      <c r="AG224" s="12">
        <v>4</v>
      </c>
      <c r="AH224" s="12">
        <v>0</v>
      </c>
      <c r="AI224" s="12">
        <v>107</v>
      </c>
      <c r="AJ224" s="12">
        <v>0</v>
      </c>
      <c r="AK224" s="12">
        <v>0</v>
      </c>
      <c r="AL224" s="12">
        <v>106</v>
      </c>
      <c r="AM224" s="12">
        <v>695</v>
      </c>
      <c r="AN224" s="12">
        <v>0</v>
      </c>
      <c r="AO224" s="12">
        <v>0</v>
      </c>
      <c r="AP224" s="12">
        <v>33</v>
      </c>
      <c r="AQ224" s="12">
        <v>2</v>
      </c>
      <c r="AR224" s="12">
        <v>0</v>
      </c>
      <c r="AS224" s="12">
        <v>35</v>
      </c>
      <c r="AT224" s="13">
        <f t="shared" si="15"/>
        <v>0</v>
      </c>
      <c r="AU224" s="14">
        <f t="shared" si="15"/>
        <v>0</v>
      </c>
      <c r="AV224" s="14">
        <f t="shared" si="15"/>
        <v>1000</v>
      </c>
      <c r="AW224" s="14">
        <f t="shared" si="14"/>
        <v>6876</v>
      </c>
      <c r="AX224" s="14">
        <f t="shared" si="14"/>
        <v>0</v>
      </c>
      <c r="AY224" s="14">
        <f t="shared" si="14"/>
        <v>0</v>
      </c>
      <c r="AZ224" s="14">
        <f t="shared" si="14"/>
        <v>402</v>
      </c>
      <c r="BA224" s="14">
        <f t="shared" si="14"/>
        <v>19</v>
      </c>
      <c r="BB224" s="14">
        <f t="shared" si="14"/>
        <v>0</v>
      </c>
      <c r="BC224" s="14">
        <f t="shared" si="14"/>
        <v>310</v>
      </c>
      <c r="BD224" s="15"/>
    </row>
    <row r="225" spans="1:60" s="24" customFormat="1" ht="17.25" customHeight="1" x14ac:dyDescent="0.2">
      <c r="A225" s="7">
        <v>1</v>
      </c>
      <c r="B225" s="23"/>
      <c r="C225" s="66"/>
      <c r="D225" s="66"/>
      <c r="E225" s="18" t="s">
        <v>19</v>
      </c>
      <c r="F225" s="18">
        <v>0</v>
      </c>
      <c r="G225" s="18">
        <v>7241955.5300000003</v>
      </c>
      <c r="H225" s="18">
        <v>375971.4</v>
      </c>
      <c r="I225" s="18">
        <v>6865984.1299999999</v>
      </c>
      <c r="J225" s="18">
        <v>0</v>
      </c>
      <c r="K225" s="18">
        <v>0</v>
      </c>
      <c r="L225" s="18">
        <v>13027270.33</v>
      </c>
      <c r="M225" s="18">
        <v>1330306.8500000001</v>
      </c>
      <c r="N225" s="18">
        <v>0</v>
      </c>
      <c r="O225" s="18">
        <v>5260331.55</v>
      </c>
      <c r="P225" s="18">
        <v>0</v>
      </c>
      <c r="Q225" s="18">
        <v>207164.83</v>
      </c>
      <c r="R225" s="18">
        <v>13596.45</v>
      </c>
      <c r="S225" s="18">
        <v>193568.38</v>
      </c>
      <c r="T225" s="18">
        <v>0</v>
      </c>
      <c r="U225" s="18">
        <v>0</v>
      </c>
      <c r="V225" s="18">
        <v>147082.09</v>
      </c>
      <c r="W225" s="18">
        <v>64059.72</v>
      </c>
      <c r="X225" s="18">
        <v>0</v>
      </c>
      <c r="Y225" s="18">
        <v>142171.12</v>
      </c>
      <c r="Z225" s="18">
        <v>0</v>
      </c>
      <c r="AA225" s="18">
        <v>3315718.88</v>
      </c>
      <c r="AB225" s="18">
        <v>138920.25</v>
      </c>
      <c r="AC225" s="18">
        <v>3176798.63</v>
      </c>
      <c r="AD225" s="18">
        <v>0</v>
      </c>
      <c r="AE225" s="18">
        <v>0</v>
      </c>
      <c r="AF225" s="18">
        <v>5862271.6500000004</v>
      </c>
      <c r="AG225" s="18">
        <v>463365.31</v>
      </c>
      <c r="AH225" s="18">
        <v>0</v>
      </c>
      <c r="AI225" s="18">
        <v>3371486.63</v>
      </c>
      <c r="AJ225" s="18">
        <v>0</v>
      </c>
      <c r="AK225" s="18">
        <v>1212685.78</v>
      </c>
      <c r="AL225" s="18">
        <v>62661.9</v>
      </c>
      <c r="AM225" s="18">
        <v>1150023.8799999999</v>
      </c>
      <c r="AN225" s="18">
        <v>0</v>
      </c>
      <c r="AO225" s="18">
        <v>0</v>
      </c>
      <c r="AP225" s="18">
        <v>1975102.28</v>
      </c>
      <c r="AQ225" s="18">
        <v>277592.12</v>
      </c>
      <c r="AR225" s="18">
        <v>0</v>
      </c>
      <c r="AS225" s="18">
        <v>1381090.91</v>
      </c>
      <c r="AT225" s="19">
        <f t="shared" si="15"/>
        <v>0</v>
      </c>
      <c r="AU225" s="20">
        <f t="shared" si="15"/>
        <v>11977525.02</v>
      </c>
      <c r="AV225" s="20">
        <f t="shared" si="15"/>
        <v>591150</v>
      </c>
      <c r="AW225" s="20">
        <f t="shared" si="14"/>
        <v>11386375.02</v>
      </c>
      <c r="AX225" s="20">
        <f t="shared" si="14"/>
        <v>0</v>
      </c>
      <c r="AY225" s="20">
        <f t="shared" si="14"/>
        <v>0</v>
      </c>
      <c r="AZ225" s="20">
        <f t="shared" si="14"/>
        <v>21011726.350000001</v>
      </c>
      <c r="BA225" s="20">
        <f t="shared" si="14"/>
        <v>2135324</v>
      </c>
      <c r="BB225" s="20">
        <f t="shared" si="14"/>
        <v>0</v>
      </c>
      <c r="BC225" s="20">
        <f t="shared" si="14"/>
        <v>10155080.210000001</v>
      </c>
      <c r="BD225" s="21">
        <f t="shared" si="16"/>
        <v>43144331.579999998</v>
      </c>
    </row>
    <row r="226" spans="1:60" s="37" customFormat="1" ht="17.45" customHeight="1" x14ac:dyDescent="0.2">
      <c r="A226" s="7">
        <v>1</v>
      </c>
      <c r="B226" s="36"/>
      <c r="C226" s="67"/>
      <c r="D226" s="67" t="s">
        <v>189</v>
      </c>
      <c r="E226" s="12" t="s">
        <v>18</v>
      </c>
      <c r="F226" s="50">
        <f>F194+F196</f>
        <v>2</v>
      </c>
      <c r="G226" s="28">
        <f>SUM(G224,G222,G220,G218,G216,G214,G212,G210,G208,G206,G204,G202,G200,G198,G196,G194,G192,G190)</f>
        <v>0</v>
      </c>
      <c r="H226" s="28">
        <f t="shared" ref="H226:BD226" si="17">SUM(H224,H222,H220,H218,H216,H214,H212,H210,H208,H206,H204,H202,H200,H198,H196,H194,H192,H190)</f>
        <v>90225</v>
      </c>
      <c r="I226" s="28">
        <f t="shared" si="17"/>
        <v>25650</v>
      </c>
      <c r="J226" s="28">
        <f t="shared" si="17"/>
        <v>16400</v>
      </c>
      <c r="K226" s="28">
        <f t="shared" si="17"/>
        <v>9925</v>
      </c>
      <c r="L226" s="28">
        <f t="shared" si="17"/>
        <v>11351</v>
      </c>
      <c r="M226" s="28">
        <f t="shared" si="17"/>
        <v>745</v>
      </c>
      <c r="N226" s="28">
        <f t="shared" si="17"/>
        <v>51</v>
      </c>
      <c r="O226" s="28">
        <f t="shared" si="17"/>
        <v>2692</v>
      </c>
      <c r="P226" s="28">
        <f t="shared" si="17"/>
        <v>0</v>
      </c>
      <c r="Q226" s="28">
        <f t="shared" si="17"/>
        <v>0</v>
      </c>
      <c r="R226" s="28">
        <f t="shared" si="17"/>
        <v>3710</v>
      </c>
      <c r="S226" s="28">
        <f t="shared" si="17"/>
        <v>905</v>
      </c>
      <c r="T226" s="28">
        <f t="shared" si="17"/>
        <v>704</v>
      </c>
      <c r="U226" s="28">
        <f t="shared" si="17"/>
        <v>281</v>
      </c>
      <c r="V226" s="28">
        <f t="shared" si="17"/>
        <v>422</v>
      </c>
      <c r="W226" s="28">
        <f t="shared" si="17"/>
        <v>24</v>
      </c>
      <c r="X226" s="28">
        <f t="shared" si="17"/>
        <v>0</v>
      </c>
      <c r="Y226" s="28">
        <f t="shared" si="17"/>
        <v>110</v>
      </c>
      <c r="Z226" s="28">
        <f t="shared" si="17"/>
        <v>1</v>
      </c>
      <c r="AA226" s="28">
        <f t="shared" si="17"/>
        <v>0</v>
      </c>
      <c r="AB226" s="28">
        <f t="shared" si="17"/>
        <v>33133</v>
      </c>
      <c r="AC226" s="28">
        <f t="shared" si="17"/>
        <v>14023</v>
      </c>
      <c r="AD226" s="28">
        <f t="shared" si="17"/>
        <v>5160</v>
      </c>
      <c r="AE226" s="28">
        <f t="shared" si="17"/>
        <v>2489</v>
      </c>
      <c r="AF226" s="28">
        <f t="shared" si="17"/>
        <v>3791</v>
      </c>
      <c r="AG226" s="28">
        <f t="shared" si="17"/>
        <v>302</v>
      </c>
      <c r="AH226" s="28">
        <f t="shared" si="17"/>
        <v>16</v>
      </c>
      <c r="AI226" s="28">
        <f t="shared" si="17"/>
        <v>1347</v>
      </c>
      <c r="AJ226" s="28">
        <f t="shared" si="17"/>
        <v>1</v>
      </c>
      <c r="AK226" s="28">
        <f t="shared" si="17"/>
        <v>0</v>
      </c>
      <c r="AL226" s="28">
        <f t="shared" si="17"/>
        <v>17092</v>
      </c>
      <c r="AM226" s="28">
        <f t="shared" si="17"/>
        <v>5007</v>
      </c>
      <c r="AN226" s="28">
        <f t="shared" si="17"/>
        <v>3596</v>
      </c>
      <c r="AO226" s="28">
        <f t="shared" si="17"/>
        <v>1621</v>
      </c>
      <c r="AP226" s="28">
        <f t="shared" si="17"/>
        <v>2077</v>
      </c>
      <c r="AQ226" s="28">
        <f t="shared" si="17"/>
        <v>155</v>
      </c>
      <c r="AR226" s="28">
        <f t="shared" si="17"/>
        <v>8</v>
      </c>
      <c r="AS226" s="28">
        <f t="shared" si="17"/>
        <v>538</v>
      </c>
      <c r="AT226" s="28">
        <f t="shared" si="17"/>
        <v>4</v>
      </c>
      <c r="AU226" s="28">
        <f t="shared" si="17"/>
        <v>0</v>
      </c>
      <c r="AV226" s="28">
        <f t="shared" si="17"/>
        <v>144160</v>
      </c>
      <c r="AW226" s="28">
        <f t="shared" si="17"/>
        <v>45585</v>
      </c>
      <c r="AX226" s="28">
        <f t="shared" si="17"/>
        <v>25860</v>
      </c>
      <c r="AY226" s="28">
        <f t="shared" si="17"/>
        <v>14316</v>
      </c>
      <c r="AZ226" s="28">
        <f t="shared" si="17"/>
        <v>17641</v>
      </c>
      <c r="BA226" s="28">
        <f t="shared" si="17"/>
        <v>1226</v>
      </c>
      <c r="BB226" s="28">
        <f t="shared" si="17"/>
        <v>75</v>
      </c>
      <c r="BC226" s="28">
        <f t="shared" si="17"/>
        <v>4687</v>
      </c>
      <c r="BD226" s="28">
        <f t="shared" si="17"/>
        <v>0</v>
      </c>
    </row>
    <row r="227" spans="1:60" s="39" customFormat="1" ht="20.25" customHeight="1" x14ac:dyDescent="0.2">
      <c r="A227" s="7">
        <v>1</v>
      </c>
      <c r="B227" s="38"/>
      <c r="C227" s="67"/>
      <c r="D227" s="67"/>
      <c r="E227" s="18" t="s">
        <v>19</v>
      </c>
      <c r="F227" s="31">
        <f>F195+F197</f>
        <v>6420.49</v>
      </c>
      <c r="G227" s="31">
        <f>SUM(G225,G223,G221,G219,G217,G215,G213,G211,G209,G207,G205,G203,G201,G199,G197,G195,G193,G191)</f>
        <v>172555575.16999999</v>
      </c>
      <c r="H227" s="31">
        <f t="shared" ref="H227:BD227" si="18">SUM(H225,H223,H221,H219,H217,H215,H213,H211,H209,H207,H205,H203,H201,H199,H197,H195,H193,H191)</f>
        <v>63104754.140000008</v>
      </c>
      <c r="I227" s="31">
        <f t="shared" si="18"/>
        <v>95329571</v>
      </c>
      <c r="J227" s="31">
        <f t="shared" si="18"/>
        <v>14121250.050000001</v>
      </c>
      <c r="K227" s="31">
        <f t="shared" si="18"/>
        <v>59953920.359999999</v>
      </c>
      <c r="L227" s="31">
        <f t="shared" si="18"/>
        <v>809985444.55000007</v>
      </c>
      <c r="M227" s="31">
        <f t="shared" si="18"/>
        <v>146208427.63999999</v>
      </c>
      <c r="N227" s="31">
        <f t="shared" si="18"/>
        <v>2313794.4700000002</v>
      </c>
      <c r="O227" s="31">
        <f t="shared" si="18"/>
        <v>109019218.14</v>
      </c>
      <c r="P227" s="31">
        <f>SUM(P225,P223,P221,P219,P217,P215,P213,P211,P209,P207,P205,P203,P201,P199,P197,P195,P193,P191)</f>
        <v>0</v>
      </c>
      <c r="Q227" s="31">
        <f t="shared" si="18"/>
        <v>6851595.3599999994</v>
      </c>
      <c r="R227" s="31">
        <f t="shared" si="18"/>
        <v>2485036.2599999998</v>
      </c>
      <c r="S227" s="31">
        <f t="shared" si="18"/>
        <v>3775465.0599999996</v>
      </c>
      <c r="T227" s="31">
        <f>SUM(T225,T223,T221,T219,T217,T215,T213,T211,T209,T207,T205,T203,T201,T199,T197,T195,T193,T191)</f>
        <v>591094.03999999992</v>
      </c>
      <c r="U227" s="31">
        <f t="shared" si="18"/>
        <v>1911519.31</v>
      </c>
      <c r="V227" s="31">
        <f t="shared" si="18"/>
        <v>28286230.670000002</v>
      </c>
      <c r="W227" s="31">
        <f t="shared" si="18"/>
        <v>4366249.4399999995</v>
      </c>
      <c r="X227" s="31">
        <f t="shared" si="18"/>
        <v>0</v>
      </c>
      <c r="Y227" s="31">
        <f t="shared" si="18"/>
        <v>3687556.0300000003</v>
      </c>
      <c r="Z227" s="31">
        <f t="shared" si="18"/>
        <v>3210.25</v>
      </c>
      <c r="AA227" s="31">
        <f t="shared" si="18"/>
        <v>75901069.930000007</v>
      </c>
      <c r="AB227" s="31">
        <f t="shared" si="18"/>
        <v>23952139.560000002</v>
      </c>
      <c r="AC227" s="31">
        <f t="shared" si="18"/>
        <v>47563386.299999997</v>
      </c>
      <c r="AD227" s="31">
        <f t="shared" si="18"/>
        <v>4385544.07</v>
      </c>
      <c r="AE227" s="31">
        <f t="shared" si="18"/>
        <v>15504996.33</v>
      </c>
      <c r="AF227" s="31">
        <f t="shared" si="18"/>
        <v>288990507.95999998</v>
      </c>
      <c r="AG227" s="31">
        <f t="shared" si="18"/>
        <v>60109794.359999999</v>
      </c>
      <c r="AH227" s="31">
        <f t="shared" si="18"/>
        <v>736986.39</v>
      </c>
      <c r="AI227" s="31">
        <f t="shared" si="18"/>
        <v>52212285.150000006</v>
      </c>
      <c r="AJ227" s="31">
        <f t="shared" si="18"/>
        <v>3210.25</v>
      </c>
      <c r="AK227" s="31">
        <f t="shared" si="18"/>
        <v>32644526.93</v>
      </c>
      <c r="AL227" s="31">
        <f t="shared" si="18"/>
        <v>12016218.390000001</v>
      </c>
      <c r="AM227" s="31">
        <f t="shared" si="18"/>
        <v>17608765.189999998</v>
      </c>
      <c r="AN227" s="31">
        <f t="shared" si="18"/>
        <v>3019543.37</v>
      </c>
      <c r="AO227" s="31">
        <f t="shared" si="18"/>
        <v>9558743.1600000001</v>
      </c>
      <c r="AP227" s="31">
        <f t="shared" si="18"/>
        <v>141959947.87</v>
      </c>
      <c r="AQ227" s="31">
        <f t="shared" si="18"/>
        <v>29203971.700000003</v>
      </c>
      <c r="AR227" s="31">
        <f t="shared" si="18"/>
        <v>377062.8</v>
      </c>
      <c r="AS227" s="31">
        <f t="shared" si="18"/>
        <v>21070762.199999999</v>
      </c>
      <c r="AT227" s="31">
        <f t="shared" si="18"/>
        <v>12840.99</v>
      </c>
      <c r="AU227" s="31">
        <f t="shared" si="18"/>
        <v>287952767.39000005</v>
      </c>
      <c r="AV227" s="31">
        <f t="shared" si="18"/>
        <v>101558148.34999999</v>
      </c>
      <c r="AW227" s="31">
        <f t="shared" si="18"/>
        <v>164277187.55000004</v>
      </c>
      <c r="AX227" s="31">
        <f t="shared" si="18"/>
        <v>22117431.530000001</v>
      </c>
      <c r="AY227" s="31">
        <f t="shared" si="18"/>
        <v>86929179.159999996</v>
      </c>
      <c r="AZ227" s="31">
        <f t="shared" si="18"/>
        <v>1269222131.05</v>
      </c>
      <c r="BA227" s="31">
        <f t="shared" si="18"/>
        <v>239888443.14000002</v>
      </c>
      <c r="BB227" s="31">
        <f t="shared" si="18"/>
        <v>3427843.66</v>
      </c>
      <c r="BC227" s="31">
        <f t="shared" si="18"/>
        <v>185989821.51999998</v>
      </c>
      <c r="BD227" s="31">
        <f t="shared" si="18"/>
        <v>1830106740.1099999</v>
      </c>
    </row>
    <row r="228" spans="1:60" s="37" customFormat="1" ht="16.149999999999999" customHeight="1" x14ac:dyDescent="0.2">
      <c r="A228" s="7">
        <v>1</v>
      </c>
      <c r="B228" s="11" t="s">
        <v>190</v>
      </c>
      <c r="C228" s="65">
        <v>114</v>
      </c>
      <c r="D228" s="65" t="s">
        <v>191</v>
      </c>
      <c r="E228" s="12" t="s">
        <v>18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1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v>0</v>
      </c>
      <c r="AB228" s="12">
        <v>0</v>
      </c>
      <c r="AC228" s="12">
        <v>0</v>
      </c>
      <c r="AD228" s="12">
        <v>0</v>
      </c>
      <c r="AE228" s="12">
        <v>0</v>
      </c>
      <c r="AF228" s="12">
        <v>0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0</v>
      </c>
      <c r="AM228" s="12">
        <v>0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0</v>
      </c>
      <c r="AT228" s="13">
        <f t="shared" si="15"/>
        <v>0</v>
      </c>
      <c r="AU228" s="14">
        <f t="shared" si="15"/>
        <v>0</v>
      </c>
      <c r="AV228" s="14">
        <f t="shared" si="15"/>
        <v>0</v>
      </c>
      <c r="AW228" s="14">
        <f t="shared" si="14"/>
        <v>0</v>
      </c>
      <c r="AX228" s="14">
        <f t="shared" si="14"/>
        <v>0</v>
      </c>
      <c r="AY228" s="14">
        <f t="shared" si="14"/>
        <v>0</v>
      </c>
      <c r="AZ228" s="14">
        <f t="shared" si="14"/>
        <v>0</v>
      </c>
      <c r="BA228" s="14">
        <f t="shared" si="14"/>
        <v>0</v>
      </c>
      <c r="BB228" s="14">
        <f t="shared" si="14"/>
        <v>0</v>
      </c>
      <c r="BC228" s="14">
        <f t="shared" si="14"/>
        <v>1</v>
      </c>
      <c r="BD228" s="15"/>
    </row>
    <row r="229" spans="1:60" s="39" customFormat="1" ht="16.149999999999999" customHeight="1" x14ac:dyDescent="0.2">
      <c r="A229" s="7">
        <v>1</v>
      </c>
      <c r="B229" s="38"/>
      <c r="C229" s="66"/>
      <c r="D229" s="66"/>
      <c r="E229" s="18" t="s">
        <v>19</v>
      </c>
      <c r="F229" s="18">
        <v>0</v>
      </c>
      <c r="G229" s="18">
        <v>0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85041.82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9">
        <f t="shared" si="15"/>
        <v>0</v>
      </c>
      <c r="AU229" s="20">
        <f t="shared" si="15"/>
        <v>0</v>
      </c>
      <c r="AV229" s="20">
        <f t="shared" si="15"/>
        <v>0</v>
      </c>
      <c r="AW229" s="20">
        <f t="shared" si="14"/>
        <v>0</v>
      </c>
      <c r="AX229" s="20">
        <f t="shared" si="14"/>
        <v>0</v>
      </c>
      <c r="AY229" s="20">
        <f t="shared" si="14"/>
        <v>0</v>
      </c>
      <c r="AZ229" s="20">
        <f t="shared" si="14"/>
        <v>0</v>
      </c>
      <c r="BA229" s="20">
        <f t="shared" si="14"/>
        <v>0</v>
      </c>
      <c r="BB229" s="20">
        <f t="shared" si="14"/>
        <v>0</v>
      </c>
      <c r="BC229" s="20">
        <f t="shared" si="14"/>
        <v>85041.82</v>
      </c>
      <c r="BD229" s="21">
        <f t="shared" si="16"/>
        <v>85041.82</v>
      </c>
    </row>
    <row r="230" spans="1:60" s="37" customFormat="1" ht="16.149999999999999" customHeight="1" x14ac:dyDescent="0.2">
      <c r="A230" s="7">
        <v>1</v>
      </c>
      <c r="B230" s="36"/>
      <c r="C230" s="65">
        <v>115</v>
      </c>
      <c r="D230" s="65" t="s">
        <v>192</v>
      </c>
      <c r="E230" s="12" t="s">
        <v>18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1</v>
      </c>
      <c r="M230" s="12">
        <v>1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0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0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3">
        <f t="shared" si="15"/>
        <v>0</v>
      </c>
      <c r="AU230" s="14">
        <f t="shared" si="15"/>
        <v>0</v>
      </c>
      <c r="AV230" s="14">
        <f t="shared" si="15"/>
        <v>0</v>
      </c>
      <c r="AW230" s="14">
        <f t="shared" si="14"/>
        <v>0</v>
      </c>
      <c r="AX230" s="14">
        <f t="shared" si="14"/>
        <v>0</v>
      </c>
      <c r="AY230" s="14">
        <f t="shared" si="14"/>
        <v>0</v>
      </c>
      <c r="AZ230" s="14">
        <f t="shared" si="14"/>
        <v>1</v>
      </c>
      <c r="BA230" s="14">
        <f t="shared" si="14"/>
        <v>1</v>
      </c>
      <c r="BB230" s="14">
        <f t="shared" si="14"/>
        <v>0</v>
      </c>
      <c r="BC230" s="14">
        <f t="shared" si="14"/>
        <v>0</v>
      </c>
      <c r="BD230" s="15">
        <f t="shared" si="16"/>
        <v>1</v>
      </c>
    </row>
    <row r="231" spans="1:60" s="39" customFormat="1" ht="16.149999999999999" customHeight="1" x14ac:dyDescent="0.2">
      <c r="A231" s="7">
        <v>1</v>
      </c>
      <c r="B231" s="38"/>
      <c r="C231" s="66"/>
      <c r="D231" s="66"/>
      <c r="E231" s="18" t="s">
        <v>19</v>
      </c>
      <c r="F231" s="18">
        <v>0</v>
      </c>
      <c r="G231" s="18">
        <v>0</v>
      </c>
      <c r="H231" s="18">
        <v>0</v>
      </c>
      <c r="I231" s="18">
        <v>0</v>
      </c>
      <c r="J231" s="18">
        <v>0</v>
      </c>
      <c r="K231" s="18">
        <v>0</v>
      </c>
      <c r="L231" s="18">
        <v>142122.23000000001</v>
      </c>
      <c r="M231" s="18">
        <v>142122.23000000001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18">
        <v>0</v>
      </c>
      <c r="X231" s="18">
        <v>0</v>
      </c>
      <c r="Y231" s="18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>
        <v>0</v>
      </c>
      <c r="AN231" s="18">
        <v>0</v>
      </c>
      <c r="AO231" s="18">
        <v>0</v>
      </c>
      <c r="AP231" s="18">
        <v>0</v>
      </c>
      <c r="AQ231" s="18">
        <v>0</v>
      </c>
      <c r="AR231" s="18">
        <v>0</v>
      </c>
      <c r="AS231" s="18">
        <v>0</v>
      </c>
      <c r="AT231" s="19">
        <f t="shared" si="15"/>
        <v>0</v>
      </c>
      <c r="AU231" s="20">
        <f t="shared" si="15"/>
        <v>0</v>
      </c>
      <c r="AV231" s="20">
        <f t="shared" si="15"/>
        <v>0</v>
      </c>
      <c r="AW231" s="20">
        <f t="shared" si="14"/>
        <v>0</v>
      </c>
      <c r="AX231" s="20">
        <f t="shared" si="14"/>
        <v>0</v>
      </c>
      <c r="AY231" s="20">
        <f t="shared" si="14"/>
        <v>0</v>
      </c>
      <c r="AZ231" s="20">
        <f t="shared" si="14"/>
        <v>142122.23000000001</v>
      </c>
      <c r="BA231" s="20">
        <f t="shared" si="14"/>
        <v>142122.23000000001</v>
      </c>
      <c r="BB231" s="20">
        <f t="shared" si="14"/>
        <v>0</v>
      </c>
      <c r="BC231" s="20">
        <f t="shared" si="14"/>
        <v>0</v>
      </c>
      <c r="BD231" s="21">
        <f t="shared" si="16"/>
        <v>142122.23000000001</v>
      </c>
    </row>
    <row r="232" spans="1:60" s="41" customFormat="1" ht="20.45" customHeight="1" x14ac:dyDescent="0.25">
      <c r="A232" s="7">
        <v>1</v>
      </c>
      <c r="B232" s="64" t="s">
        <v>193</v>
      </c>
      <c r="C232" s="64"/>
      <c r="D232" s="64"/>
      <c r="E232" s="31" t="s">
        <v>19</v>
      </c>
      <c r="F232" s="40">
        <f t="shared" ref="F232:G232" si="19">SUM(F231,F229,F227,F189,F187,F185,F183,F181,F179,F177,F175,F173,F171,F169,F167,F165,F163,F161,F159,F157,F155,F153,F151,F149,F147,F109)</f>
        <v>227814380.92000002</v>
      </c>
      <c r="G232" s="40">
        <f t="shared" si="19"/>
        <v>1389108469.7199998</v>
      </c>
      <c r="H232" s="40">
        <f>SUM(H231,H229,H227,H189,H187,H185,H183,H181,H179,H177,H175,H173,H171,H169,H167,H165,H163,H161,H159,H157,H155,H153,H151,H149,H147,H109)</f>
        <v>500738422.16000003</v>
      </c>
      <c r="I232" s="40">
        <f t="shared" ref="I232:BD232" si="20">SUM(I231,I229,I227,I189,I187,I185,I183,I181,I179,I177,I175,I173,I171,I169,I167,I165,I163,I161,I159,I157,I155,I153,I151,I149,I147,I109)</f>
        <v>779986261.3599999</v>
      </c>
      <c r="J232" s="40">
        <f t="shared" si="20"/>
        <v>108383786.32999998</v>
      </c>
      <c r="K232" s="40">
        <f t="shared" si="20"/>
        <v>79023907.659999996</v>
      </c>
      <c r="L232" s="40">
        <f t="shared" si="20"/>
        <v>1789951242.02</v>
      </c>
      <c r="M232" s="40">
        <f>SUM(M231,M229,M227,M189,M187,M185,M183,M181,M179,M177,M175,M173,M171,M169,M167,M165,M163,M161,M159,M157,M155,M153,M151,M149,M147,M109)</f>
        <v>170123347.71999997</v>
      </c>
      <c r="N232" s="40">
        <f t="shared" si="20"/>
        <v>21324999.850000001</v>
      </c>
      <c r="O232" s="40">
        <f t="shared" si="20"/>
        <v>340260044.88999999</v>
      </c>
      <c r="P232" s="40">
        <f>SUM(P231,P229,P227,P189,P187,P185,P183,P181,P179,P177,P175,P173,P171,P169,P167,P165,P163,P161,P159,P157,P155,P153,P151,P149,P147,P109)</f>
        <v>5611003.1000000006</v>
      </c>
      <c r="Q232" s="40">
        <f t="shared" si="20"/>
        <v>30403751.889999993</v>
      </c>
      <c r="R232" s="40">
        <f t="shared" si="20"/>
        <v>10227042.840000002</v>
      </c>
      <c r="S232" s="40">
        <f t="shared" si="20"/>
        <v>17457748.140000001</v>
      </c>
      <c r="T232" s="40">
        <f t="shared" si="20"/>
        <v>2718961.03</v>
      </c>
      <c r="U232" s="40">
        <f t="shared" si="20"/>
        <v>1911519.31</v>
      </c>
      <c r="V232" s="40">
        <f t="shared" si="20"/>
        <v>41038945.449999996</v>
      </c>
      <c r="W232" s="40">
        <f t="shared" si="20"/>
        <v>4753610.6099999994</v>
      </c>
      <c r="X232" s="40">
        <f t="shared" si="20"/>
        <v>287581.11</v>
      </c>
      <c r="Y232" s="40">
        <f t="shared" si="20"/>
        <v>7859207.790000001</v>
      </c>
      <c r="Z232" s="40">
        <f t="shared" si="20"/>
        <v>103668141.47999999</v>
      </c>
      <c r="AA232" s="40">
        <f t="shared" si="20"/>
        <v>556422242.19000006</v>
      </c>
      <c r="AB232" s="40">
        <f t="shared" si="20"/>
        <v>197635295.12</v>
      </c>
      <c r="AC232" s="40">
        <f t="shared" si="20"/>
        <v>319840735.08999997</v>
      </c>
      <c r="AD232" s="40">
        <f t="shared" si="20"/>
        <v>38946212.07</v>
      </c>
      <c r="AE232" s="40">
        <f t="shared" si="20"/>
        <v>23752237.48</v>
      </c>
      <c r="AF232" s="40">
        <f t="shared" si="20"/>
        <v>705647699.41999996</v>
      </c>
      <c r="AG232" s="40">
        <f t="shared" si="20"/>
        <v>72899194.409999996</v>
      </c>
      <c r="AH232" s="40">
        <f t="shared" si="20"/>
        <v>4548400.93</v>
      </c>
      <c r="AI232" s="40">
        <f t="shared" si="20"/>
        <v>150150475.60000002</v>
      </c>
      <c r="AJ232" s="40">
        <f t="shared" si="20"/>
        <v>31565311.75</v>
      </c>
      <c r="AK232" s="40">
        <f t="shared" si="20"/>
        <v>172525645.52000001</v>
      </c>
      <c r="AL232" s="40">
        <f t="shared" si="20"/>
        <v>56244437.679999992</v>
      </c>
      <c r="AM232" s="40">
        <f t="shared" si="20"/>
        <v>101021279.95999998</v>
      </c>
      <c r="AN232" s="40">
        <f t="shared" si="20"/>
        <v>15259928.120000001</v>
      </c>
      <c r="AO232" s="40">
        <f t="shared" si="20"/>
        <v>10053303.1</v>
      </c>
      <c r="AP232" s="40">
        <f t="shared" si="20"/>
        <v>216374333.42000008</v>
      </c>
      <c r="AQ232" s="40">
        <f t="shared" si="20"/>
        <v>32702721.270000003</v>
      </c>
      <c r="AR232" s="40">
        <f t="shared" si="20"/>
        <v>3474090.13</v>
      </c>
      <c r="AS232" s="40">
        <f t="shared" si="20"/>
        <v>48893224.819999993</v>
      </c>
      <c r="AT232" s="40">
        <f t="shared" si="20"/>
        <v>368658837.25</v>
      </c>
      <c r="AU232" s="40">
        <f t="shared" si="20"/>
        <v>2148460109.3199997</v>
      </c>
      <c r="AV232" s="40">
        <f t="shared" si="20"/>
        <v>764845197.79999971</v>
      </c>
      <c r="AW232" s="40">
        <f t="shared" si="20"/>
        <v>1218306024.55</v>
      </c>
      <c r="AX232" s="40">
        <f t="shared" si="20"/>
        <v>165308887.55000001</v>
      </c>
      <c r="AY232" s="40">
        <f t="shared" si="20"/>
        <v>114740967.55</v>
      </c>
      <c r="AZ232" s="40">
        <f t="shared" si="20"/>
        <v>2753012220.3099999</v>
      </c>
      <c r="BA232" s="40">
        <f t="shared" si="20"/>
        <v>280478874.00999999</v>
      </c>
      <c r="BB232" s="40">
        <f t="shared" si="20"/>
        <v>29635072.020000003</v>
      </c>
      <c r="BC232" s="40">
        <f t="shared" si="20"/>
        <v>547162953.0999999</v>
      </c>
      <c r="BD232" s="40">
        <f t="shared" si="20"/>
        <v>5932035087.5300007</v>
      </c>
    </row>
    <row r="233" spans="1:60" s="42" customFormat="1" ht="21.6" customHeight="1" x14ac:dyDescent="0.25">
      <c r="A233" s="7">
        <v>1</v>
      </c>
      <c r="B233" s="64"/>
      <c r="C233" s="64"/>
      <c r="D233" s="64"/>
      <c r="E233" s="28" t="s">
        <v>18</v>
      </c>
      <c r="F233" s="28">
        <f t="shared" ref="F233:G233" si="21">SUM(F230,F228,F226,F188,F186,F184,F182,F180,F178,F176,F174,F172,F170,F168,F166,F164,F162,F160,F158,F156,F154,F152,F150,F148,F146,F108)</f>
        <v>61670</v>
      </c>
      <c r="G233" s="28">
        <f t="shared" si="21"/>
        <v>0</v>
      </c>
      <c r="H233" s="28">
        <f>SUM(H230,H228,H226,H188,H186,H184,H182,H180,H178,H176,H174,H172,H170,H168,H166,H164,H162,H160,H158,H156,H154,H152,H150,H148,H146,H108)</f>
        <v>616797</v>
      </c>
      <c r="I233" s="28">
        <f t="shared" ref="I233:BD233" si="22">SUM(I230,I228,I226,I188,I186,I184,I182,I180,I178,I176,I174,I172,I170,I168,I166,I164,I162,I160,I158,I156,I154,I152,I150,I148,I146,I108)</f>
        <v>385029</v>
      </c>
      <c r="J233" s="28">
        <f t="shared" si="22"/>
        <v>123258</v>
      </c>
      <c r="K233" s="28">
        <f t="shared" si="22"/>
        <v>12732</v>
      </c>
      <c r="L233" s="28">
        <f t="shared" si="22"/>
        <v>36892</v>
      </c>
      <c r="M233" s="28">
        <f t="shared" si="22"/>
        <v>894</v>
      </c>
      <c r="N233" s="28">
        <f t="shared" si="22"/>
        <v>544</v>
      </c>
      <c r="O233" s="28">
        <f t="shared" si="22"/>
        <v>14110</v>
      </c>
      <c r="P233" s="28">
        <f t="shared" si="22"/>
        <v>1655</v>
      </c>
      <c r="Q233" s="28">
        <f t="shared" si="22"/>
        <v>0</v>
      </c>
      <c r="R233" s="28">
        <f t="shared" si="22"/>
        <v>15305</v>
      </c>
      <c r="S233" s="28">
        <f t="shared" si="22"/>
        <v>10680</v>
      </c>
      <c r="T233" s="28">
        <f t="shared" si="22"/>
        <v>3328</v>
      </c>
      <c r="U233" s="28">
        <f t="shared" si="22"/>
        <v>281</v>
      </c>
      <c r="V233" s="28">
        <f t="shared" si="22"/>
        <v>826</v>
      </c>
      <c r="W233" s="28">
        <f t="shared" si="22"/>
        <v>26</v>
      </c>
      <c r="X233" s="28">
        <f t="shared" si="22"/>
        <v>9</v>
      </c>
      <c r="Y233" s="28">
        <f t="shared" si="22"/>
        <v>331</v>
      </c>
      <c r="Z233" s="28">
        <f t="shared" si="22"/>
        <v>26892</v>
      </c>
      <c r="AA233" s="28">
        <f t="shared" si="22"/>
        <v>0</v>
      </c>
      <c r="AB233" s="28">
        <f t="shared" si="22"/>
        <v>247175</v>
      </c>
      <c r="AC233" s="28">
        <f t="shared" si="22"/>
        <v>163271</v>
      </c>
      <c r="AD233" s="28">
        <f t="shared" si="22"/>
        <v>43503</v>
      </c>
      <c r="AE233" s="28">
        <f t="shared" si="22"/>
        <v>3704</v>
      </c>
      <c r="AF233" s="28">
        <f t="shared" si="22"/>
        <v>13828</v>
      </c>
      <c r="AG233" s="28">
        <f t="shared" si="22"/>
        <v>381</v>
      </c>
      <c r="AH233" s="28">
        <f t="shared" si="22"/>
        <v>116</v>
      </c>
      <c r="AI233" s="28">
        <f t="shared" si="22"/>
        <v>5970</v>
      </c>
      <c r="AJ233" s="28">
        <f t="shared" si="22"/>
        <v>9037</v>
      </c>
      <c r="AK233" s="28">
        <f t="shared" si="22"/>
        <v>0</v>
      </c>
      <c r="AL233" s="28">
        <f t="shared" si="22"/>
        <v>81538</v>
      </c>
      <c r="AM233" s="28">
        <f t="shared" si="22"/>
        <v>60443</v>
      </c>
      <c r="AN233" s="28">
        <f t="shared" si="22"/>
        <v>18647</v>
      </c>
      <c r="AO233" s="28">
        <f t="shared" si="22"/>
        <v>1696</v>
      </c>
      <c r="AP233" s="28">
        <f t="shared" si="22"/>
        <v>4291</v>
      </c>
      <c r="AQ233" s="28">
        <f t="shared" si="22"/>
        <v>179</v>
      </c>
      <c r="AR233" s="28">
        <f t="shared" si="22"/>
        <v>105</v>
      </c>
      <c r="AS233" s="28">
        <f t="shared" si="22"/>
        <v>2042</v>
      </c>
      <c r="AT233" s="28">
        <f t="shared" si="22"/>
        <v>99254</v>
      </c>
      <c r="AU233" s="28">
        <f t="shared" si="22"/>
        <v>0</v>
      </c>
      <c r="AV233" s="28">
        <f t="shared" si="22"/>
        <v>960815</v>
      </c>
      <c r="AW233" s="28">
        <f t="shared" si="22"/>
        <v>619423</v>
      </c>
      <c r="AX233" s="28">
        <f t="shared" si="22"/>
        <v>188736</v>
      </c>
      <c r="AY233" s="28">
        <f t="shared" si="22"/>
        <v>18413</v>
      </c>
      <c r="AZ233" s="28">
        <f t="shared" si="22"/>
        <v>55837</v>
      </c>
      <c r="BA233" s="28">
        <f t="shared" si="22"/>
        <v>1480</v>
      </c>
      <c r="BB233" s="28">
        <f t="shared" si="22"/>
        <v>774</v>
      </c>
      <c r="BC233" s="28">
        <f t="shared" si="22"/>
        <v>22453</v>
      </c>
      <c r="BD233" s="28">
        <f t="shared" si="22"/>
        <v>1</v>
      </c>
    </row>
    <row r="234" spans="1:60" s="42" customFormat="1" ht="21.6" customHeight="1" x14ac:dyDescent="0.2">
      <c r="A234" s="7"/>
      <c r="B234" s="43"/>
      <c r="C234" s="43"/>
      <c r="D234" s="43"/>
      <c r="E234" s="44"/>
      <c r="F234" s="44">
        <f>F232+G232+K232+L232+O232</f>
        <v>3826158045.2099996</v>
      </c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>
        <f>P232+Q232+U232+V232+Y232</f>
        <v>86824427.540000007</v>
      </c>
      <c r="R234" s="44"/>
      <c r="S234" s="44"/>
      <c r="T234" s="44"/>
      <c r="U234" s="44"/>
      <c r="V234" s="44"/>
      <c r="W234" s="44"/>
      <c r="X234" s="44"/>
      <c r="Y234" s="44"/>
      <c r="Z234" s="44"/>
      <c r="AA234" s="44">
        <f>Z232+AA232+AE232+AF232+AI232</f>
        <v>1539640796.1700001</v>
      </c>
      <c r="AC234" s="44"/>
      <c r="AD234" s="44"/>
      <c r="AE234" s="44"/>
      <c r="AF234" s="44"/>
      <c r="AG234" s="44"/>
      <c r="AH234" s="44"/>
      <c r="AI234" s="44"/>
      <c r="AJ234" s="44"/>
      <c r="AK234" s="44">
        <f>AJ232+AK232+AO232+AP232+AS232</f>
        <v>479411818.61000007</v>
      </c>
      <c r="AL234" s="44"/>
      <c r="AM234" s="44"/>
      <c r="AN234" s="44"/>
      <c r="AO234" s="44"/>
      <c r="AP234" s="44"/>
      <c r="AQ234" s="44"/>
      <c r="AR234" s="44"/>
      <c r="AS234" s="44"/>
      <c r="AT234" s="44"/>
      <c r="AU234" s="44"/>
      <c r="AV234" s="44"/>
      <c r="AW234" s="44"/>
      <c r="AX234" s="44">
        <f>F234+Q234+Z234+AM234</f>
        <v>3912982472.7499995</v>
      </c>
      <c r="AY234" s="44"/>
      <c r="AZ234" s="44"/>
      <c r="BA234" s="44"/>
      <c r="BB234" s="44"/>
      <c r="BC234" s="44"/>
      <c r="BD234" s="44"/>
      <c r="BE234" s="44"/>
      <c r="BF234" s="44"/>
      <c r="BG234" s="44"/>
      <c r="BH234" s="45"/>
    </row>
    <row r="235" spans="1:60" ht="18.600000000000001" customHeight="1" x14ac:dyDescent="0.2">
      <c r="D235" s="2" t="s">
        <v>215</v>
      </c>
      <c r="F235" s="44">
        <v>3826252513.8899999</v>
      </c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>
        <v>86791836.069999993</v>
      </c>
      <c r="R235" s="44"/>
      <c r="S235" s="44"/>
      <c r="T235" s="44"/>
      <c r="U235" s="44"/>
      <c r="V235" s="44"/>
      <c r="W235" s="44"/>
      <c r="X235" s="44"/>
      <c r="Y235" s="44"/>
      <c r="Z235" s="44"/>
      <c r="AA235" s="44">
        <v>1539708324.8800001</v>
      </c>
      <c r="AC235" s="44"/>
      <c r="AD235" s="44"/>
      <c r="AE235" s="44"/>
      <c r="AF235" s="44"/>
      <c r="AG235" s="44"/>
      <c r="AH235" s="44"/>
      <c r="AI235" s="44"/>
      <c r="AJ235" s="44"/>
      <c r="AK235" s="44">
        <v>479294230.21000004</v>
      </c>
      <c r="AL235" s="44"/>
      <c r="AM235" s="44"/>
      <c r="AN235" s="44"/>
      <c r="AO235" s="44"/>
      <c r="AP235" s="44"/>
      <c r="AQ235" s="44"/>
      <c r="AR235" s="44"/>
      <c r="AS235" s="44"/>
      <c r="AX235" s="1">
        <v>5718008775.5299997</v>
      </c>
    </row>
    <row r="236" spans="1:60" x14ac:dyDescent="0.2">
      <c r="F236" s="46">
        <f>F234-F235</f>
        <v>-94468.680000305176</v>
      </c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>
        <f>Q234-Q235</f>
        <v>32591.470000013709</v>
      </c>
      <c r="R236" s="46"/>
      <c r="S236" s="46"/>
      <c r="T236" s="46"/>
      <c r="U236" s="46"/>
      <c r="V236" s="46"/>
      <c r="W236" s="46"/>
      <c r="X236" s="46"/>
      <c r="Y236" s="46"/>
      <c r="Z236" s="46"/>
      <c r="AA236" s="46">
        <f>AA234-AA235</f>
        <v>-67528.710000038147</v>
      </c>
      <c r="AC236" s="46"/>
      <c r="AD236" s="46"/>
      <c r="AE236" s="46"/>
      <c r="AF236" s="46"/>
      <c r="AG236" s="46"/>
      <c r="AH236" s="46"/>
      <c r="AI236" s="46"/>
      <c r="AJ236" s="46"/>
      <c r="AK236" s="46">
        <f>AK234-AK235</f>
        <v>117588.40000003576</v>
      </c>
      <c r="AL236" s="46"/>
      <c r="AM236" s="46"/>
      <c r="AN236" s="46"/>
      <c r="AO236" s="46"/>
      <c r="AP236" s="46"/>
      <c r="AQ236" s="46"/>
      <c r="AR236" s="46"/>
      <c r="AS236" s="46"/>
    </row>
    <row r="237" spans="1:60" x14ac:dyDescent="0.2"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>
        <f>AA234*4</f>
        <v>6158563184.6800003</v>
      </c>
      <c r="AB237" s="46"/>
      <c r="AC237" s="46"/>
      <c r="AD237" s="46"/>
      <c r="AE237" s="46"/>
      <c r="AF237" s="46"/>
      <c r="AG237" s="46"/>
      <c r="AH237" s="46"/>
      <c r="AI237" s="46"/>
      <c r="AJ237" s="46"/>
      <c r="AK237" s="46"/>
      <c r="AL237" s="46"/>
      <c r="AM237" s="46"/>
      <c r="AN237" s="46"/>
      <c r="AO237" s="46"/>
      <c r="AP237" s="46"/>
      <c r="AQ237" s="46"/>
      <c r="AR237" s="46"/>
      <c r="AS237" s="46"/>
    </row>
    <row r="238" spans="1:60" x14ac:dyDescent="0.2"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</row>
    <row r="239" spans="1:60" x14ac:dyDescent="0.2"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</row>
    <row r="240" spans="1:60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</row>
    <row r="241" spans="6:45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</row>
  </sheetData>
  <mergeCells count="276">
    <mergeCell ref="D2:L2"/>
    <mergeCell ref="AT4:BD4"/>
    <mergeCell ref="L1:M1"/>
    <mergeCell ref="B4:B7"/>
    <mergeCell ref="D4:E7"/>
    <mergeCell ref="F4:O4"/>
    <mergeCell ref="P4:Y4"/>
    <mergeCell ref="Z4:AI4"/>
    <mergeCell ref="Y6:Y7"/>
    <mergeCell ref="Z6:Z7"/>
    <mergeCell ref="AA6:AA7"/>
    <mergeCell ref="AJ4:AS4"/>
    <mergeCell ref="F5:O5"/>
    <mergeCell ref="P5:Y5"/>
    <mergeCell ref="Z5:AI5"/>
    <mergeCell ref="AJ5:AS5"/>
    <mergeCell ref="R6:T6"/>
    <mergeCell ref="U6:U7"/>
    <mergeCell ref="V6:V7"/>
    <mergeCell ref="W6:X6"/>
    <mergeCell ref="AB6:AD6"/>
    <mergeCell ref="AE6:AE7"/>
    <mergeCell ref="AF6:AF7"/>
    <mergeCell ref="AG6:AH6"/>
    <mergeCell ref="AI6:AI7"/>
    <mergeCell ref="AJ6:AJ7"/>
    <mergeCell ref="F6:F7"/>
    <mergeCell ref="G6:G7"/>
    <mergeCell ref="H6:J6"/>
    <mergeCell ref="K6:K7"/>
    <mergeCell ref="L6:L7"/>
    <mergeCell ref="M6:N6"/>
    <mergeCell ref="O6:O7"/>
    <mergeCell ref="P6:P7"/>
    <mergeCell ref="Q6:Q7"/>
    <mergeCell ref="C12:C13"/>
    <mergeCell ref="D12:D13"/>
    <mergeCell ref="C14:C15"/>
    <mergeCell ref="D14:D15"/>
    <mergeCell ref="C16:C17"/>
    <mergeCell ref="D16:D17"/>
    <mergeCell ref="BC6:BC7"/>
    <mergeCell ref="BD6:BD7"/>
    <mergeCell ref="C8:C9"/>
    <mergeCell ref="D8:D9"/>
    <mergeCell ref="C10:C11"/>
    <mergeCell ref="D10:D11"/>
    <mergeCell ref="AT6:AT7"/>
    <mergeCell ref="AU6:AU7"/>
    <mergeCell ref="AV6:AX6"/>
    <mergeCell ref="AY6:AY7"/>
    <mergeCell ref="AZ6:AZ7"/>
    <mergeCell ref="BA6:BB6"/>
    <mergeCell ref="AK6:AK7"/>
    <mergeCell ref="AL6:AN6"/>
    <mergeCell ref="AO6:AO7"/>
    <mergeCell ref="AP6:AP7"/>
    <mergeCell ref="AQ6:AR6"/>
    <mergeCell ref="AS6:AS7"/>
    <mergeCell ref="C24:C25"/>
    <mergeCell ref="D24:D25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  <mergeCell ref="C36:C37"/>
    <mergeCell ref="D36:D37"/>
    <mergeCell ref="C38:C39"/>
    <mergeCell ref="D38:D39"/>
    <mergeCell ref="C40:C41"/>
    <mergeCell ref="D40:D41"/>
    <mergeCell ref="C30:C31"/>
    <mergeCell ref="D30:D31"/>
    <mergeCell ref="C32:C33"/>
    <mergeCell ref="D32:D33"/>
    <mergeCell ref="C34:C35"/>
    <mergeCell ref="D34:D35"/>
    <mergeCell ref="C48:C49"/>
    <mergeCell ref="D48:D49"/>
    <mergeCell ref="C50:C51"/>
    <mergeCell ref="D50:D51"/>
    <mergeCell ref="C52:C53"/>
    <mergeCell ref="D52:D53"/>
    <mergeCell ref="C42:C43"/>
    <mergeCell ref="D42:D43"/>
    <mergeCell ref="C44:C45"/>
    <mergeCell ref="D44:D45"/>
    <mergeCell ref="C46:C47"/>
    <mergeCell ref="D46:D47"/>
    <mergeCell ref="C60:C61"/>
    <mergeCell ref="D60:D61"/>
    <mergeCell ref="C62:C63"/>
    <mergeCell ref="D62:D63"/>
    <mergeCell ref="C64:C65"/>
    <mergeCell ref="D64:D65"/>
    <mergeCell ref="C54:C55"/>
    <mergeCell ref="D54:D55"/>
    <mergeCell ref="C56:C57"/>
    <mergeCell ref="D56:D57"/>
    <mergeCell ref="C58:C59"/>
    <mergeCell ref="D58:D59"/>
    <mergeCell ref="C72:C73"/>
    <mergeCell ref="D72:D73"/>
    <mergeCell ref="C74:C75"/>
    <mergeCell ref="D74:D75"/>
    <mergeCell ref="C76:C77"/>
    <mergeCell ref="D76:D77"/>
    <mergeCell ref="C66:C67"/>
    <mergeCell ref="D66:D67"/>
    <mergeCell ref="C68:C69"/>
    <mergeCell ref="D68:D69"/>
    <mergeCell ref="C70:C71"/>
    <mergeCell ref="D70:D71"/>
    <mergeCell ref="C84:C85"/>
    <mergeCell ref="D84:D85"/>
    <mergeCell ref="C86:C87"/>
    <mergeCell ref="D86:D87"/>
    <mergeCell ref="C88:C89"/>
    <mergeCell ref="D88:D89"/>
    <mergeCell ref="C78:C79"/>
    <mergeCell ref="D78:D79"/>
    <mergeCell ref="C80:C81"/>
    <mergeCell ref="D80:D81"/>
    <mergeCell ref="C82:C83"/>
    <mergeCell ref="D82:D83"/>
    <mergeCell ref="C96:C97"/>
    <mergeCell ref="D96:D97"/>
    <mergeCell ref="C98:C99"/>
    <mergeCell ref="D98:D99"/>
    <mergeCell ref="C100:C101"/>
    <mergeCell ref="D100:D101"/>
    <mergeCell ref="C90:C91"/>
    <mergeCell ref="D90:D91"/>
    <mergeCell ref="C92:C93"/>
    <mergeCell ref="D92:D93"/>
    <mergeCell ref="C94:C95"/>
    <mergeCell ref="D94:D95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46:C147"/>
    <mergeCell ref="D146:D147"/>
    <mergeCell ref="C148:C149"/>
    <mergeCell ref="D148:D149"/>
    <mergeCell ref="C150:C151"/>
    <mergeCell ref="D150:D151"/>
    <mergeCell ref="C138:C139"/>
    <mergeCell ref="D138:D139"/>
    <mergeCell ref="D140:D141"/>
    <mergeCell ref="C142:C143"/>
    <mergeCell ref="D142:D143"/>
    <mergeCell ref="C144:C145"/>
    <mergeCell ref="D144:D145"/>
    <mergeCell ref="C140:C141"/>
    <mergeCell ref="C158:C159"/>
    <mergeCell ref="D158:D159"/>
    <mergeCell ref="C160:C161"/>
    <mergeCell ref="D160:D161"/>
    <mergeCell ref="C162:C163"/>
    <mergeCell ref="D162:D163"/>
    <mergeCell ref="C152:C153"/>
    <mergeCell ref="D152:D153"/>
    <mergeCell ref="C154:C155"/>
    <mergeCell ref="D154:D155"/>
    <mergeCell ref="C156:C157"/>
    <mergeCell ref="D156:D157"/>
    <mergeCell ref="C170:C171"/>
    <mergeCell ref="D170:D171"/>
    <mergeCell ref="C172:C173"/>
    <mergeCell ref="D172:D173"/>
    <mergeCell ref="C174:C175"/>
    <mergeCell ref="D174:D175"/>
    <mergeCell ref="C164:C165"/>
    <mergeCell ref="D164:D165"/>
    <mergeCell ref="C166:C167"/>
    <mergeCell ref="D166:D167"/>
    <mergeCell ref="C168:C169"/>
    <mergeCell ref="D168:D169"/>
    <mergeCell ref="C184:C185"/>
    <mergeCell ref="D184:D185"/>
    <mergeCell ref="C186:C187"/>
    <mergeCell ref="D186:D187"/>
    <mergeCell ref="C188:C189"/>
    <mergeCell ref="D188:D189"/>
    <mergeCell ref="D176:D177"/>
    <mergeCell ref="C178:C179"/>
    <mergeCell ref="D178:D179"/>
    <mergeCell ref="C180:C181"/>
    <mergeCell ref="D180:D181"/>
    <mergeCell ref="C182:C183"/>
    <mergeCell ref="D182:D183"/>
    <mergeCell ref="C176:C177"/>
    <mergeCell ref="C196:C197"/>
    <mergeCell ref="D196:D197"/>
    <mergeCell ref="C198:C199"/>
    <mergeCell ref="D198:D199"/>
    <mergeCell ref="C200:C201"/>
    <mergeCell ref="D200:D201"/>
    <mergeCell ref="C190:C191"/>
    <mergeCell ref="D190:D191"/>
    <mergeCell ref="C192:C193"/>
    <mergeCell ref="D192:D193"/>
    <mergeCell ref="C194:C195"/>
    <mergeCell ref="D194:D195"/>
    <mergeCell ref="D210:D211"/>
    <mergeCell ref="C212:C213"/>
    <mergeCell ref="D212:D213"/>
    <mergeCell ref="C202:C203"/>
    <mergeCell ref="D202:D203"/>
    <mergeCell ref="C204:C205"/>
    <mergeCell ref="D204:D205"/>
    <mergeCell ref="C206:C207"/>
    <mergeCell ref="D206:D207"/>
    <mergeCell ref="AH1:AI1"/>
    <mergeCell ref="Z2:AH2"/>
    <mergeCell ref="B232:D233"/>
    <mergeCell ref="C230:C231"/>
    <mergeCell ref="D230:D231"/>
    <mergeCell ref="C224:C225"/>
    <mergeCell ref="D224:D225"/>
    <mergeCell ref="C226:C227"/>
    <mergeCell ref="D226:D227"/>
    <mergeCell ref="C228:C229"/>
    <mergeCell ref="D228:D229"/>
    <mergeCell ref="C218:C219"/>
    <mergeCell ref="D218:D219"/>
    <mergeCell ref="C220:C221"/>
    <mergeCell ref="D220:D221"/>
    <mergeCell ref="C222:C223"/>
    <mergeCell ref="D222:D223"/>
    <mergeCell ref="C214:C215"/>
    <mergeCell ref="D214:D215"/>
    <mergeCell ref="C216:C217"/>
    <mergeCell ref="D216:D217"/>
    <mergeCell ref="C208:C209"/>
    <mergeCell ref="D208:D209"/>
    <mergeCell ref="C210:C211"/>
  </mergeCells>
  <pageMargins left="0.33" right="0.15748031496062992" top="0.70866141732283472" bottom="0.35433070866141736" header="0.39370078740157483" footer="0.31496062992125984"/>
  <pageSetup paperSize="9" scale="70" orientation="landscape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41"/>
  <sheetViews>
    <sheetView topLeftCell="C1" zoomScale="85" zoomScaleNormal="85" zoomScaleSheetLayoutView="100" workbookViewId="0">
      <pane xSplit="3" ySplit="7" topLeftCell="AD120" activePane="bottomRight" state="frozen"/>
      <selection activeCell="AD7" sqref="AD7"/>
      <selection pane="topRight" activeCell="AD7" sqref="AD7"/>
      <selection pane="bottomLeft" activeCell="AD7" sqref="AD7"/>
      <selection pane="bottomRight" activeCell="E127" sqref="E127"/>
    </sheetView>
  </sheetViews>
  <sheetFormatPr defaultColWidth="9.140625" defaultRowHeight="12.75" x14ac:dyDescent="0.2"/>
  <cols>
    <col min="1" max="1" width="7.28515625" style="1" hidden="1" customWidth="1"/>
    <col min="2" max="2" width="9.5703125" style="1" hidden="1" customWidth="1"/>
    <col min="3" max="3" width="4.5703125" style="2" customWidth="1"/>
    <col min="4" max="4" width="33.5703125" style="2" customWidth="1"/>
    <col min="5" max="5" width="6.7109375" style="1" customWidth="1"/>
    <col min="6" max="6" width="16.7109375" style="3" customWidth="1"/>
    <col min="7" max="7" width="18.140625" style="3" customWidth="1"/>
    <col min="8" max="8" width="16.28515625" style="3" customWidth="1"/>
    <col min="9" max="9" width="16.42578125" style="3" customWidth="1"/>
    <col min="10" max="10" width="16.140625" style="3" customWidth="1"/>
    <col min="11" max="11" width="16" style="3" customWidth="1"/>
    <col min="12" max="12" width="17.5703125" style="3" customWidth="1"/>
    <col min="13" max="13" width="19.28515625" style="3" customWidth="1"/>
    <col min="14" max="14" width="15.42578125" style="3" customWidth="1"/>
    <col min="15" max="15" width="17.5703125" style="3" customWidth="1"/>
    <col min="16" max="16" width="16.85546875" style="3" customWidth="1"/>
    <col min="17" max="17" width="15.140625" style="3" customWidth="1"/>
    <col min="18" max="18" width="16.28515625" style="3" customWidth="1"/>
    <col min="19" max="19" width="14.85546875" style="3" customWidth="1"/>
    <col min="20" max="20" width="15.140625" style="3" customWidth="1"/>
    <col min="21" max="21" width="14.28515625" style="3" customWidth="1"/>
    <col min="22" max="22" width="15.5703125" style="3" customWidth="1"/>
    <col min="23" max="23" width="16.28515625" style="3" customWidth="1"/>
    <col min="24" max="24" width="13.7109375" style="3" customWidth="1"/>
    <col min="25" max="25" width="15.85546875" style="3" customWidth="1"/>
    <col min="26" max="26" width="17.5703125" style="3" customWidth="1"/>
    <col min="27" max="27" width="16.42578125" style="3" customWidth="1"/>
    <col min="28" max="28" width="15.5703125" style="3" customWidth="1"/>
    <col min="29" max="29" width="16.5703125" style="3" customWidth="1"/>
    <col min="30" max="30" width="16.140625" style="3" bestFit="1" customWidth="1"/>
    <col min="31" max="31" width="15.28515625" style="3" customWidth="1"/>
    <col min="32" max="32" width="16.85546875" style="3" customWidth="1"/>
    <col min="33" max="33" width="18" style="3" customWidth="1"/>
    <col min="34" max="34" width="15.28515625" style="3" customWidth="1"/>
    <col min="35" max="35" width="16.28515625" style="3" customWidth="1"/>
    <col min="36" max="36" width="15.28515625" style="3" customWidth="1"/>
    <col min="37" max="37" width="15.5703125" style="3" customWidth="1"/>
    <col min="38" max="38" width="18.7109375" style="3" customWidth="1"/>
    <col min="39" max="39" width="16.28515625" style="3" customWidth="1"/>
    <col min="40" max="40" width="15" style="3" customWidth="1"/>
    <col min="41" max="41" width="14.5703125" style="3" customWidth="1"/>
    <col min="42" max="42" width="15.7109375" style="3" customWidth="1"/>
    <col min="43" max="43" width="16.140625" style="3" customWidth="1"/>
    <col min="44" max="44" width="15" style="3" customWidth="1"/>
    <col min="45" max="45" width="16.7109375" style="3" customWidth="1"/>
    <col min="46" max="46" width="14.140625" style="1" hidden="1" customWidth="1"/>
    <col min="47" max="47" width="15.5703125" style="1" hidden="1" customWidth="1"/>
    <col min="48" max="49" width="15.7109375" style="1" hidden="1" customWidth="1"/>
    <col min="50" max="50" width="15" style="1" hidden="1" customWidth="1"/>
    <col min="51" max="51" width="15.140625" style="1" hidden="1" customWidth="1"/>
    <col min="52" max="52" width="16.28515625" style="1" hidden="1" customWidth="1"/>
    <col min="53" max="53" width="14.85546875" style="1" hidden="1" customWidth="1"/>
    <col min="54" max="54" width="14.42578125" style="1" hidden="1" customWidth="1"/>
    <col min="55" max="55" width="20.7109375" style="1" hidden="1" customWidth="1"/>
    <col min="56" max="56" width="19.140625" style="1" hidden="1" customWidth="1"/>
    <col min="57" max="16384" width="9.140625" style="1"/>
  </cols>
  <sheetData>
    <row r="1" spans="1:56" ht="39" customHeight="1" x14ac:dyDescent="0.2">
      <c r="L1" s="62"/>
      <c r="M1" s="62"/>
      <c r="O1" s="4"/>
      <c r="Z1" s="2"/>
      <c r="AA1" s="1"/>
      <c r="AH1" s="62" t="s">
        <v>217</v>
      </c>
      <c r="AI1" s="62"/>
    </row>
    <row r="2" spans="1:56" ht="47.45" customHeight="1" x14ac:dyDescent="0.25">
      <c r="D2" s="63"/>
      <c r="E2" s="63"/>
      <c r="F2" s="63"/>
      <c r="G2" s="63"/>
      <c r="H2" s="63"/>
      <c r="I2" s="63"/>
      <c r="J2" s="63"/>
      <c r="K2" s="63"/>
      <c r="L2" s="63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63" t="s">
        <v>214</v>
      </c>
      <c r="AA2" s="63"/>
      <c r="AB2" s="63"/>
      <c r="AC2" s="63"/>
      <c r="AD2" s="63"/>
      <c r="AE2" s="63"/>
      <c r="AF2" s="63"/>
      <c r="AG2" s="63"/>
      <c r="AH2" s="63"/>
      <c r="AI2" s="52"/>
    </row>
    <row r="3" spans="1:56" ht="14.45" customHeight="1" x14ac:dyDescent="0.25">
      <c r="H3" s="5"/>
      <c r="I3" s="5"/>
      <c r="J3" s="6"/>
      <c r="R3" s="5"/>
      <c r="S3" s="5"/>
      <c r="T3" s="6"/>
      <c r="AB3" s="5"/>
      <c r="AC3" s="5"/>
      <c r="AD3" s="6"/>
      <c r="AL3" s="5"/>
      <c r="AM3" s="5"/>
      <c r="AN3" s="6"/>
    </row>
    <row r="4" spans="1:56" s="7" customFormat="1" ht="25.9" customHeight="1" x14ac:dyDescent="0.25">
      <c r="B4" s="79" t="s">
        <v>0</v>
      </c>
      <c r="C4" s="8"/>
      <c r="D4" s="74" t="s">
        <v>201</v>
      </c>
      <c r="E4" s="79"/>
      <c r="F4" s="76" t="s">
        <v>1</v>
      </c>
      <c r="G4" s="76"/>
      <c r="H4" s="76"/>
      <c r="I4" s="76"/>
      <c r="J4" s="76"/>
      <c r="K4" s="76"/>
      <c r="L4" s="76"/>
      <c r="M4" s="76"/>
      <c r="N4" s="76"/>
      <c r="O4" s="76"/>
      <c r="P4" s="77" t="s">
        <v>2</v>
      </c>
      <c r="Q4" s="81"/>
      <c r="R4" s="81"/>
      <c r="S4" s="81"/>
      <c r="T4" s="81"/>
      <c r="U4" s="81"/>
      <c r="V4" s="81"/>
      <c r="W4" s="81"/>
      <c r="X4" s="81"/>
      <c r="Y4" s="81"/>
      <c r="Z4" s="77" t="s">
        <v>3</v>
      </c>
      <c r="AA4" s="81"/>
      <c r="AB4" s="81"/>
      <c r="AC4" s="81"/>
      <c r="AD4" s="81"/>
      <c r="AE4" s="81"/>
      <c r="AF4" s="81"/>
      <c r="AG4" s="81"/>
      <c r="AH4" s="81"/>
      <c r="AI4" s="81"/>
      <c r="AJ4" s="77" t="s">
        <v>206</v>
      </c>
      <c r="AK4" s="81"/>
      <c r="AL4" s="81"/>
      <c r="AM4" s="81"/>
      <c r="AN4" s="81"/>
      <c r="AO4" s="81"/>
      <c r="AP4" s="81"/>
      <c r="AQ4" s="81"/>
      <c r="AR4" s="81"/>
      <c r="AS4" s="78"/>
      <c r="AT4" s="77" t="s">
        <v>193</v>
      </c>
      <c r="AU4" s="81"/>
      <c r="AV4" s="81"/>
      <c r="AW4" s="81"/>
      <c r="AX4" s="81"/>
      <c r="AY4" s="81"/>
      <c r="AZ4" s="81"/>
      <c r="BA4" s="81"/>
      <c r="BB4" s="81"/>
      <c r="BC4" s="81"/>
      <c r="BD4" s="78"/>
    </row>
    <row r="5" spans="1:56" s="7" customFormat="1" ht="14.25" customHeight="1" x14ac:dyDescent="0.25">
      <c r="B5" s="82"/>
      <c r="C5" s="9"/>
      <c r="D5" s="83"/>
      <c r="E5" s="82"/>
      <c r="F5" s="77"/>
      <c r="G5" s="81"/>
      <c r="H5" s="81"/>
      <c r="I5" s="81"/>
      <c r="J5" s="81"/>
      <c r="K5" s="81"/>
      <c r="L5" s="81"/>
      <c r="M5" s="81"/>
      <c r="N5" s="81"/>
      <c r="O5" s="78"/>
      <c r="P5" s="77"/>
      <c r="Q5" s="81"/>
      <c r="R5" s="81"/>
      <c r="S5" s="81"/>
      <c r="T5" s="81"/>
      <c r="U5" s="81"/>
      <c r="V5" s="81"/>
      <c r="W5" s="81"/>
      <c r="X5" s="81"/>
      <c r="Y5" s="78"/>
      <c r="Z5" s="77"/>
      <c r="AA5" s="81"/>
      <c r="AB5" s="81"/>
      <c r="AC5" s="81"/>
      <c r="AD5" s="81"/>
      <c r="AE5" s="81"/>
      <c r="AF5" s="81"/>
      <c r="AG5" s="81"/>
      <c r="AH5" s="81"/>
      <c r="AI5" s="78"/>
      <c r="AJ5" s="77"/>
      <c r="AK5" s="81"/>
      <c r="AL5" s="81"/>
      <c r="AM5" s="81"/>
      <c r="AN5" s="81"/>
      <c r="AO5" s="81"/>
      <c r="AP5" s="81"/>
      <c r="AQ5" s="81"/>
      <c r="AR5" s="81"/>
      <c r="AS5" s="78"/>
      <c r="AT5" s="53"/>
      <c r="AU5" s="54"/>
      <c r="AV5" s="54"/>
      <c r="AW5" s="54"/>
      <c r="AX5" s="54"/>
      <c r="AY5" s="54"/>
      <c r="AZ5" s="54"/>
      <c r="BA5" s="54"/>
      <c r="BB5" s="54"/>
      <c r="BC5" s="54"/>
      <c r="BD5" s="54"/>
    </row>
    <row r="6" spans="1:56" s="7" customFormat="1" ht="12.75" customHeight="1" x14ac:dyDescent="0.25">
      <c r="B6" s="82"/>
      <c r="C6" s="9"/>
      <c r="D6" s="83"/>
      <c r="E6" s="82"/>
      <c r="F6" s="74" t="s">
        <v>4</v>
      </c>
      <c r="G6" s="74" t="s">
        <v>5</v>
      </c>
      <c r="H6" s="76" t="s">
        <v>6</v>
      </c>
      <c r="I6" s="76"/>
      <c r="J6" s="76"/>
      <c r="K6" s="76" t="s">
        <v>7</v>
      </c>
      <c r="L6" s="76" t="s">
        <v>8</v>
      </c>
      <c r="M6" s="77" t="s">
        <v>6</v>
      </c>
      <c r="N6" s="78"/>
      <c r="O6" s="79" t="s">
        <v>9</v>
      </c>
      <c r="P6" s="74" t="s">
        <v>4</v>
      </c>
      <c r="Q6" s="74" t="s">
        <v>5</v>
      </c>
      <c r="R6" s="76" t="s">
        <v>6</v>
      </c>
      <c r="S6" s="76"/>
      <c r="T6" s="76"/>
      <c r="U6" s="76" t="s">
        <v>7</v>
      </c>
      <c r="V6" s="76" t="s">
        <v>8</v>
      </c>
      <c r="W6" s="77" t="s">
        <v>6</v>
      </c>
      <c r="X6" s="78"/>
      <c r="Y6" s="79" t="s">
        <v>10</v>
      </c>
      <c r="Z6" s="74" t="s">
        <v>4</v>
      </c>
      <c r="AA6" s="74" t="s">
        <v>5</v>
      </c>
      <c r="AB6" s="76" t="s">
        <v>6</v>
      </c>
      <c r="AC6" s="76"/>
      <c r="AD6" s="76"/>
      <c r="AE6" s="76" t="s">
        <v>7</v>
      </c>
      <c r="AF6" s="76" t="s">
        <v>8</v>
      </c>
      <c r="AG6" s="77" t="s">
        <v>6</v>
      </c>
      <c r="AH6" s="78"/>
      <c r="AI6" s="79" t="s">
        <v>10</v>
      </c>
      <c r="AJ6" s="74" t="s">
        <v>4</v>
      </c>
      <c r="AK6" s="74" t="s">
        <v>5</v>
      </c>
      <c r="AL6" s="76" t="s">
        <v>6</v>
      </c>
      <c r="AM6" s="76"/>
      <c r="AN6" s="76"/>
      <c r="AO6" s="76" t="s">
        <v>7</v>
      </c>
      <c r="AP6" s="76" t="s">
        <v>8</v>
      </c>
      <c r="AQ6" s="77" t="s">
        <v>6</v>
      </c>
      <c r="AR6" s="78"/>
      <c r="AS6" s="79" t="s">
        <v>10</v>
      </c>
      <c r="AT6" s="73" t="s">
        <v>4</v>
      </c>
      <c r="AU6" s="72" t="s">
        <v>5</v>
      </c>
      <c r="AV6" s="72" t="s">
        <v>6</v>
      </c>
      <c r="AW6" s="72"/>
      <c r="AX6" s="72"/>
      <c r="AY6" s="72" t="s">
        <v>7</v>
      </c>
      <c r="AZ6" s="72" t="s">
        <v>8</v>
      </c>
      <c r="BA6" s="72" t="s">
        <v>6</v>
      </c>
      <c r="BB6" s="72"/>
      <c r="BC6" s="72" t="s">
        <v>10</v>
      </c>
      <c r="BD6" s="72" t="s">
        <v>202</v>
      </c>
    </row>
    <row r="7" spans="1:56" s="7" customFormat="1" ht="63" customHeight="1" x14ac:dyDescent="0.25">
      <c r="B7" s="80"/>
      <c r="C7" s="10"/>
      <c r="D7" s="75"/>
      <c r="E7" s="80"/>
      <c r="F7" s="75"/>
      <c r="G7" s="75"/>
      <c r="H7" s="60" t="s">
        <v>11</v>
      </c>
      <c r="I7" s="60" t="s">
        <v>12</v>
      </c>
      <c r="J7" s="60" t="s">
        <v>13</v>
      </c>
      <c r="K7" s="76"/>
      <c r="L7" s="76"/>
      <c r="M7" s="59" t="s">
        <v>14</v>
      </c>
      <c r="N7" s="59" t="s">
        <v>208</v>
      </c>
      <c r="O7" s="80"/>
      <c r="P7" s="75"/>
      <c r="Q7" s="75"/>
      <c r="R7" s="60" t="s">
        <v>11</v>
      </c>
      <c r="S7" s="60" t="s">
        <v>12</v>
      </c>
      <c r="T7" s="60" t="s">
        <v>13</v>
      </c>
      <c r="U7" s="76"/>
      <c r="V7" s="76"/>
      <c r="W7" s="59" t="s">
        <v>14</v>
      </c>
      <c r="X7" s="59" t="s">
        <v>208</v>
      </c>
      <c r="Y7" s="80"/>
      <c r="Z7" s="75"/>
      <c r="AA7" s="75"/>
      <c r="AB7" s="60" t="s">
        <v>11</v>
      </c>
      <c r="AC7" s="60" t="s">
        <v>12</v>
      </c>
      <c r="AD7" s="60" t="s">
        <v>13</v>
      </c>
      <c r="AE7" s="76"/>
      <c r="AF7" s="76"/>
      <c r="AG7" s="59" t="s">
        <v>14</v>
      </c>
      <c r="AH7" s="59" t="s">
        <v>208</v>
      </c>
      <c r="AI7" s="80"/>
      <c r="AJ7" s="75"/>
      <c r="AK7" s="75"/>
      <c r="AL7" s="60" t="s">
        <v>200</v>
      </c>
      <c r="AM7" s="60" t="s">
        <v>12</v>
      </c>
      <c r="AN7" s="60" t="s">
        <v>13</v>
      </c>
      <c r="AO7" s="76"/>
      <c r="AP7" s="76"/>
      <c r="AQ7" s="59" t="s">
        <v>14</v>
      </c>
      <c r="AR7" s="59" t="s">
        <v>208</v>
      </c>
      <c r="AS7" s="80"/>
      <c r="AT7" s="73"/>
      <c r="AU7" s="72"/>
      <c r="AV7" s="61" t="s">
        <v>200</v>
      </c>
      <c r="AW7" s="61" t="s">
        <v>12</v>
      </c>
      <c r="AX7" s="61" t="s">
        <v>13</v>
      </c>
      <c r="AY7" s="72"/>
      <c r="AZ7" s="72"/>
      <c r="BA7" s="61" t="s">
        <v>14</v>
      </c>
      <c r="BB7" s="61" t="s">
        <v>15</v>
      </c>
      <c r="BC7" s="72"/>
      <c r="BD7" s="72"/>
    </row>
    <row r="8" spans="1:56" s="16" customFormat="1" ht="20.45" customHeight="1" x14ac:dyDescent="0.2">
      <c r="A8" s="7">
        <v>1</v>
      </c>
      <c r="B8" s="11" t="s">
        <v>16</v>
      </c>
      <c r="C8" s="65">
        <v>1</v>
      </c>
      <c r="D8" s="65" t="s">
        <v>17</v>
      </c>
      <c r="E8" s="12" t="s">
        <v>18</v>
      </c>
      <c r="F8" s="12">
        <v>0</v>
      </c>
      <c r="G8" s="12">
        <v>0</v>
      </c>
      <c r="H8" s="12">
        <v>0</v>
      </c>
      <c r="I8" s="12">
        <v>0</v>
      </c>
      <c r="J8" s="12">
        <v>993</v>
      </c>
      <c r="K8" s="12">
        <v>0</v>
      </c>
      <c r="L8" s="12">
        <v>742</v>
      </c>
      <c r="M8" s="12">
        <v>4</v>
      </c>
      <c r="N8" s="12">
        <v>0</v>
      </c>
      <c r="O8" s="12">
        <v>177</v>
      </c>
      <c r="P8" s="12">
        <v>0</v>
      </c>
      <c r="Q8" s="12">
        <v>0</v>
      </c>
      <c r="R8" s="12">
        <v>0</v>
      </c>
      <c r="S8" s="12">
        <v>0</v>
      </c>
      <c r="T8" s="12">
        <v>47</v>
      </c>
      <c r="U8" s="12">
        <v>0</v>
      </c>
      <c r="V8" s="12">
        <v>25</v>
      </c>
      <c r="W8" s="12">
        <v>1</v>
      </c>
      <c r="X8" s="12">
        <v>0</v>
      </c>
      <c r="Y8" s="12">
        <v>9</v>
      </c>
      <c r="Z8" s="12">
        <v>0</v>
      </c>
      <c r="AA8" s="12">
        <v>0</v>
      </c>
      <c r="AB8" s="12">
        <v>0</v>
      </c>
      <c r="AC8" s="12">
        <v>0</v>
      </c>
      <c r="AD8" s="12">
        <v>224</v>
      </c>
      <c r="AE8" s="12">
        <v>0</v>
      </c>
      <c r="AF8" s="12">
        <v>223</v>
      </c>
      <c r="AG8" s="12">
        <v>3</v>
      </c>
      <c r="AH8" s="12">
        <v>0</v>
      </c>
      <c r="AI8" s="12">
        <v>69</v>
      </c>
      <c r="AJ8" s="12">
        <v>0</v>
      </c>
      <c r="AK8" s="12">
        <v>0</v>
      </c>
      <c r="AL8" s="12">
        <v>0</v>
      </c>
      <c r="AM8" s="12">
        <v>0</v>
      </c>
      <c r="AN8" s="12">
        <v>237</v>
      </c>
      <c r="AO8" s="12">
        <v>0</v>
      </c>
      <c r="AP8" s="12">
        <v>172</v>
      </c>
      <c r="AQ8" s="12">
        <v>1</v>
      </c>
      <c r="AR8" s="12">
        <v>0</v>
      </c>
      <c r="AS8" s="12">
        <v>38</v>
      </c>
      <c r="AT8" s="13">
        <f t="shared" ref="AT8:BC23" si="0">AJ8+Z8+P8+F8</f>
        <v>0</v>
      </c>
      <c r="AU8" s="14">
        <f t="shared" si="0"/>
        <v>0</v>
      </c>
      <c r="AV8" s="14">
        <f t="shared" si="0"/>
        <v>0</v>
      </c>
      <c r="AW8" s="14">
        <f t="shared" si="0"/>
        <v>0</v>
      </c>
      <c r="AX8" s="14">
        <f t="shared" si="0"/>
        <v>1501</v>
      </c>
      <c r="AY8" s="14">
        <f t="shared" si="0"/>
        <v>0</v>
      </c>
      <c r="AZ8" s="14">
        <f t="shared" si="0"/>
        <v>1162</v>
      </c>
      <c r="BA8" s="14">
        <f t="shared" si="0"/>
        <v>9</v>
      </c>
      <c r="BB8" s="14">
        <f t="shared" si="0"/>
        <v>0</v>
      </c>
      <c r="BC8" s="14">
        <f t="shared" si="0"/>
        <v>293</v>
      </c>
      <c r="BD8" s="15"/>
    </row>
    <row r="9" spans="1:56" s="22" customFormat="1" ht="18" customHeight="1" x14ac:dyDescent="0.2">
      <c r="A9" s="7">
        <v>1</v>
      </c>
      <c r="B9" s="17"/>
      <c r="C9" s="66"/>
      <c r="D9" s="66"/>
      <c r="E9" s="18" t="s">
        <v>19</v>
      </c>
      <c r="F9" s="18">
        <v>0</v>
      </c>
      <c r="G9" s="18">
        <f>SUM(H9:J9)</f>
        <v>805342.86</v>
      </c>
      <c r="H9" s="18">
        <v>0</v>
      </c>
      <c r="I9" s="18">
        <v>0</v>
      </c>
      <c r="J9" s="18">
        <v>805342.86</v>
      </c>
      <c r="K9" s="18">
        <v>0</v>
      </c>
      <c r="L9" s="18">
        <v>20281587.949999999</v>
      </c>
      <c r="M9" s="86">
        <v>486910</v>
      </c>
      <c r="N9" s="18">
        <v>0</v>
      </c>
      <c r="O9" s="18">
        <v>3155085.56</v>
      </c>
      <c r="P9" s="18">
        <v>0</v>
      </c>
      <c r="Q9" s="18">
        <f>SUM(R9:T9)</f>
        <v>37712.43</v>
      </c>
      <c r="R9" s="18">
        <v>0</v>
      </c>
      <c r="S9" s="18">
        <v>0</v>
      </c>
      <c r="T9" s="18">
        <v>37712.43</v>
      </c>
      <c r="U9" s="18">
        <v>0</v>
      </c>
      <c r="V9" s="18">
        <v>699365.1</v>
      </c>
      <c r="W9" s="18">
        <v>138936.81</v>
      </c>
      <c r="X9" s="18">
        <v>0</v>
      </c>
      <c r="Y9" s="18">
        <v>167434.06</v>
      </c>
      <c r="Z9" s="18">
        <v>0</v>
      </c>
      <c r="AA9" s="18">
        <f>SUM(AB9:AD9)</f>
        <v>181262.97</v>
      </c>
      <c r="AB9" s="18">
        <v>0</v>
      </c>
      <c r="AC9" s="18">
        <v>0</v>
      </c>
      <c r="AD9" s="18">
        <v>181262.97</v>
      </c>
      <c r="AE9" s="18">
        <v>0</v>
      </c>
      <c r="AF9" s="18">
        <v>6135339.2999999998</v>
      </c>
      <c r="AG9" s="18">
        <v>398266.34</v>
      </c>
      <c r="AH9" s="18">
        <v>0</v>
      </c>
      <c r="AI9" s="18">
        <v>1213896.93</v>
      </c>
      <c r="AJ9" s="18">
        <v>0</v>
      </c>
      <c r="AK9" s="18">
        <f>SUM(AL9:AN9)</f>
        <v>192211.74</v>
      </c>
      <c r="AL9" s="18">
        <v>0</v>
      </c>
      <c r="AM9" s="18">
        <v>0</v>
      </c>
      <c r="AN9" s="18">
        <v>192211.74</v>
      </c>
      <c r="AO9" s="18">
        <v>0</v>
      </c>
      <c r="AP9" s="18">
        <v>4673030.45</v>
      </c>
      <c r="AQ9" s="18">
        <v>113790.38</v>
      </c>
      <c r="AR9" s="18">
        <v>0</v>
      </c>
      <c r="AS9" s="18">
        <v>695897.81</v>
      </c>
      <c r="AT9" s="19">
        <f>AJ9+Z9+P9+F9</f>
        <v>0</v>
      </c>
      <c r="AU9" s="20">
        <f t="shared" si="0"/>
        <v>1216530</v>
      </c>
      <c r="AV9" s="20">
        <f t="shared" si="0"/>
        <v>0</v>
      </c>
      <c r="AW9" s="20">
        <f t="shared" si="0"/>
        <v>0</v>
      </c>
      <c r="AX9" s="20">
        <f t="shared" si="0"/>
        <v>1216530</v>
      </c>
      <c r="AY9" s="20">
        <f t="shared" si="0"/>
        <v>0</v>
      </c>
      <c r="AZ9" s="20">
        <f t="shared" si="0"/>
        <v>31789322.799999997</v>
      </c>
      <c r="BA9" s="20">
        <f t="shared" si="0"/>
        <v>1137903.53</v>
      </c>
      <c r="BB9" s="20">
        <f t="shared" si="0"/>
        <v>0</v>
      </c>
      <c r="BC9" s="20">
        <f t="shared" si="0"/>
        <v>5232314.3600000003</v>
      </c>
      <c r="BD9" s="21">
        <f>BC9+AZ9+AY9+AU9+AT9</f>
        <v>38238167.159999996</v>
      </c>
    </row>
    <row r="10" spans="1:56" s="16" customFormat="1" ht="21" customHeight="1" x14ac:dyDescent="0.2">
      <c r="A10" s="7">
        <v>1</v>
      </c>
      <c r="B10" s="11" t="s">
        <v>20</v>
      </c>
      <c r="C10" s="65">
        <v>2</v>
      </c>
      <c r="D10" s="65" t="s">
        <v>21</v>
      </c>
      <c r="E10" s="12" t="s">
        <v>18</v>
      </c>
      <c r="F10" s="12">
        <v>0</v>
      </c>
      <c r="G10" s="18">
        <f t="shared" ref="G10:G73" si="1">SUM(H10:J10)</f>
        <v>30217</v>
      </c>
      <c r="H10" s="12">
        <v>14736</v>
      </c>
      <c r="I10" s="12">
        <v>10665</v>
      </c>
      <c r="J10" s="12">
        <v>4816</v>
      </c>
      <c r="K10" s="12">
        <v>5</v>
      </c>
      <c r="L10" s="12">
        <v>2454</v>
      </c>
      <c r="M10" s="12">
        <v>42</v>
      </c>
      <c r="N10" s="12">
        <v>0</v>
      </c>
      <c r="O10" s="12">
        <v>418</v>
      </c>
      <c r="P10" s="12">
        <v>0</v>
      </c>
      <c r="Q10" s="18"/>
      <c r="R10" s="12">
        <v>321</v>
      </c>
      <c r="S10" s="12">
        <v>227</v>
      </c>
      <c r="T10" s="12">
        <v>148</v>
      </c>
      <c r="U10" s="12">
        <v>0</v>
      </c>
      <c r="V10" s="12">
        <v>86</v>
      </c>
      <c r="W10" s="12">
        <v>1</v>
      </c>
      <c r="X10" s="12">
        <v>0</v>
      </c>
      <c r="Y10" s="12">
        <v>7</v>
      </c>
      <c r="Z10" s="12">
        <v>0</v>
      </c>
      <c r="AA10" s="18"/>
      <c r="AB10" s="12">
        <v>4349</v>
      </c>
      <c r="AC10" s="12">
        <v>3122</v>
      </c>
      <c r="AD10" s="12">
        <v>1483</v>
      </c>
      <c r="AE10" s="12">
        <v>3</v>
      </c>
      <c r="AF10" s="12">
        <v>745</v>
      </c>
      <c r="AG10" s="12">
        <v>13</v>
      </c>
      <c r="AH10" s="12">
        <v>0</v>
      </c>
      <c r="AI10" s="12">
        <v>109</v>
      </c>
      <c r="AJ10" s="12">
        <v>0</v>
      </c>
      <c r="AK10" s="18"/>
      <c r="AL10" s="12">
        <v>2084</v>
      </c>
      <c r="AM10" s="12">
        <v>1486</v>
      </c>
      <c r="AN10" s="12">
        <v>929</v>
      </c>
      <c r="AO10" s="12">
        <v>0</v>
      </c>
      <c r="AP10" s="12">
        <v>457</v>
      </c>
      <c r="AQ10" s="12">
        <v>10</v>
      </c>
      <c r="AR10" s="12">
        <v>0</v>
      </c>
      <c r="AS10" s="12">
        <v>64</v>
      </c>
      <c r="AT10" s="13">
        <f t="shared" ref="AT10:BC48" si="2">AJ10+Z10+P10+F10</f>
        <v>0</v>
      </c>
      <c r="AU10" s="14">
        <f t="shared" si="0"/>
        <v>30217</v>
      </c>
      <c r="AV10" s="14">
        <f t="shared" si="0"/>
        <v>21490</v>
      </c>
      <c r="AW10" s="14">
        <f t="shared" si="0"/>
        <v>15500</v>
      </c>
      <c r="AX10" s="14">
        <f t="shared" si="0"/>
        <v>7376</v>
      </c>
      <c r="AY10" s="14">
        <f t="shared" si="0"/>
        <v>8</v>
      </c>
      <c r="AZ10" s="14">
        <f t="shared" si="0"/>
        <v>3742</v>
      </c>
      <c r="BA10" s="14">
        <f t="shared" si="0"/>
        <v>66</v>
      </c>
      <c r="BB10" s="14">
        <f t="shared" si="0"/>
        <v>0</v>
      </c>
      <c r="BC10" s="14">
        <f t="shared" si="0"/>
        <v>598</v>
      </c>
      <c r="BD10" s="15"/>
    </row>
    <row r="11" spans="1:56" s="24" customFormat="1" ht="24.6" customHeight="1" x14ac:dyDescent="0.2">
      <c r="A11" s="7">
        <v>1</v>
      </c>
      <c r="B11" s="23"/>
      <c r="C11" s="66"/>
      <c r="D11" s="66"/>
      <c r="E11" s="18" t="s">
        <v>19</v>
      </c>
      <c r="F11" s="18">
        <v>0</v>
      </c>
      <c r="G11" s="18">
        <f t="shared" si="1"/>
        <v>29501999.940000001</v>
      </c>
      <c r="H11" s="18">
        <v>11503171</v>
      </c>
      <c r="I11" s="18">
        <v>14093058</v>
      </c>
      <c r="J11" s="18">
        <v>3905770.94</v>
      </c>
      <c r="K11" s="18">
        <v>30357.77</v>
      </c>
      <c r="L11" s="18">
        <v>83668367.609999999</v>
      </c>
      <c r="M11" s="18">
        <v>5577189.7800000003</v>
      </c>
      <c r="N11" s="18">
        <v>0</v>
      </c>
      <c r="O11" s="18">
        <v>11218673.529999999</v>
      </c>
      <c r="P11" s="18">
        <v>0</v>
      </c>
      <c r="Q11" s="18">
        <f t="shared" ref="Q11:Q73" si="3">SUM(R11:T11)</f>
        <v>620603.21</v>
      </c>
      <c r="R11" s="18">
        <v>224253.68</v>
      </c>
      <c r="S11" s="18">
        <v>276724.08</v>
      </c>
      <c r="T11" s="18">
        <v>119625.45</v>
      </c>
      <c r="U11" s="18">
        <v>0</v>
      </c>
      <c r="V11" s="18">
        <v>2805951.35</v>
      </c>
      <c r="W11" s="18">
        <v>114358.78</v>
      </c>
      <c r="X11" s="18">
        <v>0</v>
      </c>
      <c r="Y11" s="18">
        <v>143014.25</v>
      </c>
      <c r="Z11" s="18">
        <v>0</v>
      </c>
      <c r="AA11" s="18">
        <f t="shared" ref="AA11:AA73" si="4">SUM(AB11:AD11)</f>
        <v>7221484.6600000001</v>
      </c>
      <c r="AB11" s="18">
        <v>2054287</v>
      </c>
      <c r="AC11" s="18">
        <v>3964961.89</v>
      </c>
      <c r="AD11" s="18">
        <v>1202235.77</v>
      </c>
      <c r="AE11" s="18">
        <v>20238.509999999998</v>
      </c>
      <c r="AF11" s="18">
        <v>25763735.149999999</v>
      </c>
      <c r="AG11" s="18">
        <v>1803350.01</v>
      </c>
      <c r="AH11" s="18">
        <v>0</v>
      </c>
      <c r="AI11" s="18">
        <v>2590147.0099999998</v>
      </c>
      <c r="AJ11" s="18">
        <v>0</v>
      </c>
      <c r="AK11" s="18">
        <f t="shared" ref="AK11:AK73" si="5">SUM(AL11:AN11)</f>
        <v>3671305.34</v>
      </c>
      <c r="AL11" s="18">
        <v>1296274</v>
      </c>
      <c r="AM11" s="18">
        <v>1621391</v>
      </c>
      <c r="AN11" s="18">
        <v>753640.34</v>
      </c>
      <c r="AO11" s="18">
        <v>0</v>
      </c>
      <c r="AP11" s="18">
        <v>15305189.199999999</v>
      </c>
      <c r="AQ11" s="18">
        <v>1301930.74</v>
      </c>
      <c r="AR11" s="18">
        <v>0</v>
      </c>
      <c r="AS11" s="18">
        <v>1938637.64</v>
      </c>
      <c r="AT11" s="19">
        <f t="shared" si="2"/>
        <v>0</v>
      </c>
      <c r="AU11" s="20">
        <f t="shared" si="0"/>
        <v>41015393.150000006</v>
      </c>
      <c r="AV11" s="20">
        <f t="shared" si="0"/>
        <v>15077985.68</v>
      </c>
      <c r="AW11" s="20">
        <f t="shared" si="0"/>
        <v>19956134.969999999</v>
      </c>
      <c r="AX11" s="20">
        <f t="shared" si="0"/>
        <v>5981272.5</v>
      </c>
      <c r="AY11" s="20">
        <f t="shared" si="0"/>
        <v>50596.28</v>
      </c>
      <c r="AZ11" s="20">
        <f t="shared" si="0"/>
        <v>127543243.31</v>
      </c>
      <c r="BA11" s="20">
        <f t="shared" si="0"/>
        <v>8796829.3100000005</v>
      </c>
      <c r="BB11" s="20">
        <f t="shared" si="0"/>
        <v>0</v>
      </c>
      <c r="BC11" s="20">
        <f t="shared" si="0"/>
        <v>15890472.43</v>
      </c>
      <c r="BD11" s="21">
        <f t="shared" ref="BD11:BD73" si="6">BC11+AZ11+AY11+AU11+AT11</f>
        <v>184499705.17000002</v>
      </c>
    </row>
    <row r="12" spans="1:56" s="16" customFormat="1" ht="22.15" customHeight="1" x14ac:dyDescent="0.2">
      <c r="A12" s="7">
        <v>1</v>
      </c>
      <c r="B12" s="11" t="s">
        <v>22</v>
      </c>
      <c r="C12" s="65">
        <v>3</v>
      </c>
      <c r="D12" s="65" t="s">
        <v>23</v>
      </c>
      <c r="E12" s="12" t="s">
        <v>18</v>
      </c>
      <c r="F12" s="12">
        <v>0</v>
      </c>
      <c r="G12" s="18">
        <f t="shared" si="1"/>
        <v>0</v>
      </c>
      <c r="H12" s="12">
        <v>0</v>
      </c>
      <c r="I12" s="12">
        <v>0</v>
      </c>
      <c r="J12" s="12">
        <v>0</v>
      </c>
      <c r="K12" s="12">
        <v>0</v>
      </c>
      <c r="L12" s="12">
        <v>1412</v>
      </c>
      <c r="M12" s="12">
        <v>2</v>
      </c>
      <c r="N12" s="12">
        <v>0</v>
      </c>
      <c r="O12" s="12">
        <v>265</v>
      </c>
      <c r="P12" s="12">
        <v>0</v>
      </c>
      <c r="Q12" s="18">
        <f t="shared" si="3"/>
        <v>0</v>
      </c>
      <c r="R12" s="12">
        <v>0</v>
      </c>
      <c r="S12" s="12">
        <v>0</v>
      </c>
      <c r="T12" s="12">
        <v>0</v>
      </c>
      <c r="U12" s="12">
        <v>0</v>
      </c>
      <c r="V12" s="12">
        <v>74</v>
      </c>
      <c r="W12" s="12">
        <v>0</v>
      </c>
      <c r="X12" s="12">
        <v>0</v>
      </c>
      <c r="Y12" s="12">
        <v>13</v>
      </c>
      <c r="Z12" s="12">
        <v>0</v>
      </c>
      <c r="AA12" s="18">
        <f t="shared" si="4"/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339</v>
      </c>
      <c r="AG12" s="12">
        <v>1</v>
      </c>
      <c r="AH12" s="12">
        <v>0</v>
      </c>
      <c r="AI12" s="12">
        <v>68</v>
      </c>
      <c r="AJ12" s="12">
        <v>0</v>
      </c>
      <c r="AK12" s="18">
        <f t="shared" si="5"/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564</v>
      </c>
      <c r="AQ12" s="12">
        <v>1</v>
      </c>
      <c r="AR12" s="12">
        <v>0</v>
      </c>
      <c r="AS12" s="12">
        <v>89</v>
      </c>
      <c r="AT12" s="13">
        <f t="shared" si="2"/>
        <v>0</v>
      </c>
      <c r="AU12" s="14">
        <f t="shared" si="0"/>
        <v>0</v>
      </c>
      <c r="AV12" s="14">
        <f t="shared" si="0"/>
        <v>0</v>
      </c>
      <c r="AW12" s="14">
        <f t="shared" si="0"/>
        <v>0</v>
      </c>
      <c r="AX12" s="14">
        <f t="shared" si="0"/>
        <v>0</v>
      </c>
      <c r="AY12" s="14">
        <f t="shared" si="0"/>
        <v>0</v>
      </c>
      <c r="AZ12" s="14">
        <f t="shared" si="0"/>
        <v>2389</v>
      </c>
      <c r="BA12" s="14">
        <f t="shared" si="0"/>
        <v>4</v>
      </c>
      <c r="BB12" s="14">
        <f t="shared" si="0"/>
        <v>0</v>
      </c>
      <c r="BC12" s="14">
        <f t="shared" si="0"/>
        <v>435</v>
      </c>
      <c r="BD12" s="15"/>
    </row>
    <row r="13" spans="1:56" s="24" customFormat="1" ht="23.45" customHeight="1" x14ac:dyDescent="0.2">
      <c r="A13" s="7">
        <v>1</v>
      </c>
      <c r="B13" s="23"/>
      <c r="C13" s="66"/>
      <c r="D13" s="66"/>
      <c r="E13" s="18" t="s">
        <v>19</v>
      </c>
      <c r="F13" s="18">
        <v>0</v>
      </c>
      <c r="G13" s="18">
        <f t="shared" si="1"/>
        <v>502773.22</v>
      </c>
      <c r="H13" s="18">
        <v>0</v>
      </c>
      <c r="I13" s="18">
        <v>502773.22</v>
      </c>
      <c r="J13" s="18">
        <v>0</v>
      </c>
      <c r="K13" s="18">
        <v>0</v>
      </c>
      <c r="L13" s="18">
        <v>47645991.619999997</v>
      </c>
      <c r="M13" s="18">
        <v>399034.16</v>
      </c>
      <c r="N13" s="18">
        <v>0</v>
      </c>
      <c r="O13" s="18">
        <v>4148062.12</v>
      </c>
      <c r="P13" s="18">
        <v>0</v>
      </c>
      <c r="Q13" s="18">
        <f t="shared" si="3"/>
        <v>24746.95</v>
      </c>
      <c r="R13" s="18">
        <v>0</v>
      </c>
      <c r="S13" s="18">
        <v>24746.95</v>
      </c>
      <c r="T13" s="18">
        <v>0</v>
      </c>
      <c r="U13" s="18">
        <v>0</v>
      </c>
      <c r="V13" s="18">
        <v>2414492.8199999998</v>
      </c>
      <c r="W13" s="18">
        <v>0</v>
      </c>
      <c r="X13" s="18">
        <v>0</v>
      </c>
      <c r="Y13" s="18">
        <v>168164.68</v>
      </c>
      <c r="Z13" s="18">
        <v>0</v>
      </c>
      <c r="AA13" s="18">
        <f t="shared" si="4"/>
        <v>112162.09</v>
      </c>
      <c r="AB13" s="18">
        <v>0</v>
      </c>
      <c r="AC13" s="18">
        <v>112162.09</v>
      </c>
      <c r="AD13" s="18">
        <v>0</v>
      </c>
      <c r="AE13" s="18">
        <v>0</v>
      </c>
      <c r="AF13" s="18">
        <v>11348116.25</v>
      </c>
      <c r="AG13" s="18">
        <v>133011.39000000001</v>
      </c>
      <c r="AH13" s="18">
        <v>0</v>
      </c>
      <c r="AI13" s="18">
        <v>1191166.49</v>
      </c>
      <c r="AJ13" s="18">
        <v>0</v>
      </c>
      <c r="AK13" s="18">
        <f t="shared" si="5"/>
        <v>234392.25</v>
      </c>
      <c r="AL13" s="18">
        <v>0</v>
      </c>
      <c r="AM13" s="18">
        <v>234392.25</v>
      </c>
      <c r="AN13" s="18">
        <v>0</v>
      </c>
      <c r="AO13" s="18">
        <v>0</v>
      </c>
      <c r="AP13" s="18">
        <v>19074493.27</v>
      </c>
      <c r="AQ13" s="18">
        <v>133011.39000000001</v>
      </c>
      <c r="AR13" s="18">
        <v>0</v>
      </c>
      <c r="AS13" s="18">
        <v>1499468.4</v>
      </c>
      <c r="AT13" s="19">
        <f t="shared" si="2"/>
        <v>0</v>
      </c>
      <c r="AU13" s="20">
        <f t="shared" si="0"/>
        <v>874074.51</v>
      </c>
      <c r="AV13" s="20">
        <f t="shared" si="0"/>
        <v>0</v>
      </c>
      <c r="AW13" s="20">
        <f t="shared" si="0"/>
        <v>874074.51</v>
      </c>
      <c r="AX13" s="20">
        <f t="shared" si="0"/>
        <v>0</v>
      </c>
      <c r="AY13" s="20">
        <f t="shared" si="0"/>
        <v>0</v>
      </c>
      <c r="AZ13" s="20">
        <f t="shared" si="0"/>
        <v>80483093.959999993</v>
      </c>
      <c r="BA13" s="20">
        <f t="shared" si="0"/>
        <v>665056.93999999994</v>
      </c>
      <c r="BB13" s="20">
        <f t="shared" si="0"/>
        <v>0</v>
      </c>
      <c r="BC13" s="20">
        <f t="shared" si="0"/>
        <v>7006861.6899999995</v>
      </c>
      <c r="BD13" s="21">
        <f t="shared" si="6"/>
        <v>88364030.159999996</v>
      </c>
    </row>
    <row r="14" spans="1:56" s="16" customFormat="1" ht="20.45" customHeight="1" x14ac:dyDescent="0.2">
      <c r="A14" s="7">
        <v>1</v>
      </c>
      <c r="B14" s="11" t="s">
        <v>24</v>
      </c>
      <c r="C14" s="65">
        <v>4</v>
      </c>
      <c r="D14" s="65" t="s">
        <v>25</v>
      </c>
      <c r="E14" s="12" t="s">
        <v>18</v>
      </c>
      <c r="F14" s="12">
        <v>0</v>
      </c>
      <c r="G14" s="18">
        <f t="shared" si="1"/>
        <v>21369</v>
      </c>
      <c r="H14" s="12">
        <v>10026</v>
      </c>
      <c r="I14" s="12">
        <v>8919</v>
      </c>
      <c r="J14" s="12">
        <v>2424</v>
      </c>
      <c r="K14" s="12">
        <v>0</v>
      </c>
      <c r="L14" s="12">
        <v>0</v>
      </c>
      <c r="M14" s="12">
        <v>0</v>
      </c>
      <c r="N14" s="12">
        <v>0</v>
      </c>
      <c r="O14" s="12">
        <v>505</v>
      </c>
      <c r="P14" s="12">
        <v>0</v>
      </c>
      <c r="Q14" s="18"/>
      <c r="R14" s="12">
        <v>410</v>
      </c>
      <c r="S14" s="12">
        <v>365</v>
      </c>
      <c r="T14" s="12">
        <v>83</v>
      </c>
      <c r="U14" s="12">
        <v>0</v>
      </c>
      <c r="V14" s="12">
        <v>0</v>
      </c>
      <c r="W14" s="12">
        <v>0</v>
      </c>
      <c r="X14" s="12">
        <v>0</v>
      </c>
      <c r="Y14" s="12">
        <v>17</v>
      </c>
      <c r="Z14" s="12">
        <v>0</v>
      </c>
      <c r="AA14" s="18"/>
      <c r="AB14" s="12">
        <v>6460</v>
      </c>
      <c r="AC14" s="12">
        <v>5748</v>
      </c>
      <c r="AD14" s="12">
        <v>1633</v>
      </c>
      <c r="AE14" s="12">
        <v>0</v>
      </c>
      <c r="AF14" s="12">
        <v>0</v>
      </c>
      <c r="AG14" s="12">
        <v>0</v>
      </c>
      <c r="AH14" s="12">
        <v>0</v>
      </c>
      <c r="AI14" s="12">
        <v>417</v>
      </c>
      <c r="AJ14" s="12">
        <v>0</v>
      </c>
      <c r="AK14" s="18"/>
      <c r="AL14" s="12">
        <v>2146</v>
      </c>
      <c r="AM14" s="12">
        <v>1909</v>
      </c>
      <c r="AN14" s="12">
        <v>486</v>
      </c>
      <c r="AO14" s="12">
        <v>0</v>
      </c>
      <c r="AP14" s="12">
        <v>0</v>
      </c>
      <c r="AQ14" s="12">
        <v>0</v>
      </c>
      <c r="AR14" s="12">
        <v>0</v>
      </c>
      <c r="AS14" s="12">
        <v>107</v>
      </c>
      <c r="AT14" s="13">
        <f t="shared" si="2"/>
        <v>0</v>
      </c>
      <c r="AU14" s="14">
        <f t="shared" si="0"/>
        <v>21369</v>
      </c>
      <c r="AV14" s="14">
        <f t="shared" si="0"/>
        <v>19042</v>
      </c>
      <c r="AW14" s="14">
        <f t="shared" si="0"/>
        <v>16941</v>
      </c>
      <c r="AX14" s="14">
        <f t="shared" si="0"/>
        <v>4626</v>
      </c>
      <c r="AY14" s="14">
        <f t="shared" si="0"/>
        <v>0</v>
      </c>
      <c r="AZ14" s="14">
        <f t="shared" si="0"/>
        <v>0</v>
      </c>
      <c r="BA14" s="14">
        <f t="shared" si="0"/>
        <v>0</v>
      </c>
      <c r="BB14" s="14">
        <f t="shared" si="0"/>
        <v>0</v>
      </c>
      <c r="BC14" s="14">
        <f t="shared" si="0"/>
        <v>1046</v>
      </c>
      <c r="BD14" s="15"/>
    </row>
    <row r="15" spans="1:56" s="24" customFormat="1" ht="22.9" customHeight="1" x14ac:dyDescent="0.2">
      <c r="A15" s="7">
        <v>1</v>
      </c>
      <c r="B15" s="23"/>
      <c r="C15" s="66"/>
      <c r="D15" s="66"/>
      <c r="E15" s="18" t="s">
        <v>19</v>
      </c>
      <c r="F15" s="18">
        <v>0</v>
      </c>
      <c r="G15" s="18">
        <f t="shared" si="1"/>
        <v>27044146.030000001</v>
      </c>
      <c r="H15" s="18">
        <v>9429545.5800000001</v>
      </c>
      <c r="I15" s="18">
        <v>15649093.48</v>
      </c>
      <c r="J15" s="18">
        <v>1965506.97</v>
      </c>
      <c r="K15" s="18">
        <v>0</v>
      </c>
      <c r="L15" s="18">
        <v>0</v>
      </c>
      <c r="M15" s="18">
        <v>0</v>
      </c>
      <c r="N15" s="18">
        <v>0</v>
      </c>
      <c r="O15" s="18">
        <v>8440969.1199999992</v>
      </c>
      <c r="P15" s="18">
        <v>0</v>
      </c>
      <c r="Q15" s="18">
        <f t="shared" si="3"/>
        <v>1093455.0899999999</v>
      </c>
      <c r="R15" s="18">
        <v>385861.29</v>
      </c>
      <c r="S15" s="18">
        <v>640076.38</v>
      </c>
      <c r="T15" s="18">
        <v>67517.42</v>
      </c>
      <c r="U15" s="18">
        <v>0</v>
      </c>
      <c r="V15" s="18">
        <v>0</v>
      </c>
      <c r="W15" s="18">
        <v>0</v>
      </c>
      <c r="X15" s="18">
        <v>0</v>
      </c>
      <c r="Y15" s="18">
        <v>298329.46999999997</v>
      </c>
      <c r="Z15" s="18">
        <v>0</v>
      </c>
      <c r="AA15" s="18">
        <f t="shared" si="4"/>
        <v>17487527.870000001</v>
      </c>
      <c r="AB15" s="18">
        <v>6079274.3099999996</v>
      </c>
      <c r="AC15" s="18">
        <v>10084162.029999999</v>
      </c>
      <c r="AD15" s="18">
        <v>1324091.53</v>
      </c>
      <c r="AE15" s="18">
        <v>0</v>
      </c>
      <c r="AF15" s="18">
        <v>0</v>
      </c>
      <c r="AG15" s="18">
        <v>0</v>
      </c>
      <c r="AH15" s="18">
        <v>0</v>
      </c>
      <c r="AI15" s="18">
        <v>7019516.9400000004</v>
      </c>
      <c r="AJ15" s="18">
        <v>0</v>
      </c>
      <c r="AK15" s="18">
        <f t="shared" si="5"/>
        <v>5759019.8300000001</v>
      </c>
      <c r="AL15" s="18">
        <v>2015920.8</v>
      </c>
      <c r="AM15" s="18">
        <v>3349247.44</v>
      </c>
      <c r="AN15" s="18">
        <v>393851.59</v>
      </c>
      <c r="AO15" s="18">
        <v>0</v>
      </c>
      <c r="AP15" s="18">
        <v>0</v>
      </c>
      <c r="AQ15" s="18">
        <v>0</v>
      </c>
      <c r="AR15" s="18">
        <v>0</v>
      </c>
      <c r="AS15" s="18">
        <v>1789976.82</v>
      </c>
      <c r="AT15" s="19">
        <f t="shared" si="2"/>
        <v>0</v>
      </c>
      <c r="AU15" s="20">
        <f t="shared" si="0"/>
        <v>51384148.820000008</v>
      </c>
      <c r="AV15" s="20">
        <f t="shared" si="0"/>
        <v>17910601.979999997</v>
      </c>
      <c r="AW15" s="20">
        <f t="shared" si="0"/>
        <v>29722579.329999998</v>
      </c>
      <c r="AX15" s="20">
        <f t="shared" si="0"/>
        <v>3750967.51</v>
      </c>
      <c r="AY15" s="20">
        <f t="shared" si="0"/>
        <v>0</v>
      </c>
      <c r="AZ15" s="20">
        <f t="shared" si="0"/>
        <v>0</v>
      </c>
      <c r="BA15" s="20">
        <f t="shared" si="0"/>
        <v>0</v>
      </c>
      <c r="BB15" s="20">
        <f t="shared" si="0"/>
        <v>0</v>
      </c>
      <c r="BC15" s="20">
        <f t="shared" si="0"/>
        <v>17548792.350000001</v>
      </c>
      <c r="BD15" s="21">
        <f t="shared" si="6"/>
        <v>68932941.170000017</v>
      </c>
    </row>
    <row r="16" spans="1:56" s="16" customFormat="1" ht="19.899999999999999" customHeight="1" x14ac:dyDescent="0.2">
      <c r="A16" s="7">
        <v>1</v>
      </c>
      <c r="B16" s="11" t="s">
        <v>26</v>
      </c>
      <c r="C16" s="65">
        <v>5</v>
      </c>
      <c r="D16" s="65" t="s">
        <v>27</v>
      </c>
      <c r="E16" s="12" t="s">
        <v>18</v>
      </c>
      <c r="F16" s="12">
        <v>0</v>
      </c>
      <c r="G16" s="18">
        <f t="shared" si="1"/>
        <v>18195</v>
      </c>
      <c r="H16" s="12">
        <v>8554</v>
      </c>
      <c r="I16" s="12">
        <v>7143</v>
      </c>
      <c r="J16" s="12">
        <v>2498</v>
      </c>
      <c r="K16" s="12">
        <v>0</v>
      </c>
      <c r="L16" s="12">
        <v>0</v>
      </c>
      <c r="M16" s="12">
        <v>0</v>
      </c>
      <c r="N16" s="12">
        <v>0</v>
      </c>
      <c r="O16" s="12">
        <v>327</v>
      </c>
      <c r="P16" s="12">
        <v>0</v>
      </c>
      <c r="Q16" s="18"/>
      <c r="R16" s="12">
        <v>253</v>
      </c>
      <c r="S16" s="12">
        <v>211</v>
      </c>
      <c r="T16" s="12">
        <v>64</v>
      </c>
      <c r="U16" s="12">
        <v>0</v>
      </c>
      <c r="V16" s="12">
        <v>0</v>
      </c>
      <c r="W16" s="12">
        <v>0</v>
      </c>
      <c r="X16" s="12">
        <v>0</v>
      </c>
      <c r="Y16" s="12">
        <v>9</v>
      </c>
      <c r="Z16" s="12">
        <v>0</v>
      </c>
      <c r="AA16" s="18"/>
      <c r="AB16" s="12">
        <v>3553</v>
      </c>
      <c r="AC16" s="12">
        <v>2967</v>
      </c>
      <c r="AD16" s="12">
        <v>904</v>
      </c>
      <c r="AE16" s="12">
        <v>0</v>
      </c>
      <c r="AF16" s="12">
        <v>0</v>
      </c>
      <c r="AG16" s="12">
        <v>0</v>
      </c>
      <c r="AH16" s="12">
        <v>0</v>
      </c>
      <c r="AI16" s="12">
        <v>130</v>
      </c>
      <c r="AJ16" s="12">
        <v>0</v>
      </c>
      <c r="AK16" s="18"/>
      <c r="AL16" s="12">
        <v>1113</v>
      </c>
      <c r="AM16" s="12">
        <v>929</v>
      </c>
      <c r="AN16" s="12">
        <v>285</v>
      </c>
      <c r="AO16" s="12">
        <v>0</v>
      </c>
      <c r="AP16" s="12">
        <v>0</v>
      </c>
      <c r="AQ16" s="12">
        <v>0</v>
      </c>
      <c r="AR16" s="12">
        <v>0</v>
      </c>
      <c r="AS16" s="12">
        <v>35</v>
      </c>
      <c r="AT16" s="13">
        <f t="shared" si="2"/>
        <v>0</v>
      </c>
      <c r="AU16" s="14">
        <f t="shared" si="0"/>
        <v>18195</v>
      </c>
      <c r="AV16" s="14">
        <f t="shared" si="0"/>
        <v>13473</v>
      </c>
      <c r="AW16" s="14">
        <f t="shared" si="0"/>
        <v>11250</v>
      </c>
      <c r="AX16" s="14">
        <f t="shared" si="0"/>
        <v>3751</v>
      </c>
      <c r="AY16" s="14">
        <f t="shared" si="0"/>
        <v>0</v>
      </c>
      <c r="AZ16" s="14">
        <f t="shared" si="0"/>
        <v>0</v>
      </c>
      <c r="BA16" s="14">
        <f t="shared" si="0"/>
        <v>0</v>
      </c>
      <c r="BB16" s="14">
        <f t="shared" si="0"/>
        <v>0</v>
      </c>
      <c r="BC16" s="14">
        <f t="shared" si="0"/>
        <v>501</v>
      </c>
      <c r="BD16" s="15"/>
    </row>
    <row r="17" spans="1:56" s="24" customFormat="1" ht="22.15" customHeight="1" x14ac:dyDescent="0.2">
      <c r="A17" s="7">
        <v>1</v>
      </c>
      <c r="B17" s="23"/>
      <c r="C17" s="66"/>
      <c r="D17" s="66"/>
      <c r="E17" s="18" t="s">
        <v>19</v>
      </c>
      <c r="F17" s="18">
        <v>0</v>
      </c>
      <c r="G17" s="18">
        <f t="shared" si="1"/>
        <v>16369920.93</v>
      </c>
      <c r="H17" s="18">
        <v>6186547.7599999998</v>
      </c>
      <c r="I17" s="18">
        <v>8157850.7199999997</v>
      </c>
      <c r="J17" s="18">
        <v>2025522.45</v>
      </c>
      <c r="K17" s="18">
        <v>0</v>
      </c>
      <c r="L17" s="18">
        <v>0</v>
      </c>
      <c r="M17" s="18">
        <v>0</v>
      </c>
      <c r="N17" s="18">
        <v>0</v>
      </c>
      <c r="O17" s="18">
        <v>5617711.5300000003</v>
      </c>
      <c r="P17" s="18">
        <v>0</v>
      </c>
      <c r="Q17" s="18">
        <f t="shared" si="3"/>
        <v>476538.44000000006</v>
      </c>
      <c r="R17" s="18">
        <v>183421.99</v>
      </c>
      <c r="S17" s="18">
        <v>241413.92</v>
      </c>
      <c r="T17" s="18">
        <v>51702.53</v>
      </c>
      <c r="U17" s="18">
        <v>0</v>
      </c>
      <c r="V17" s="18">
        <v>0</v>
      </c>
      <c r="W17" s="18">
        <v>0</v>
      </c>
      <c r="X17" s="18">
        <v>0</v>
      </c>
      <c r="Y17" s="18">
        <v>147378.23999999999</v>
      </c>
      <c r="Z17" s="18">
        <v>0</v>
      </c>
      <c r="AA17" s="18">
        <f t="shared" si="4"/>
        <v>6697778.1500000004</v>
      </c>
      <c r="AB17" s="18">
        <v>2576364.9700000002</v>
      </c>
      <c r="AC17" s="18">
        <v>3388453.85</v>
      </c>
      <c r="AD17" s="18">
        <v>732959.33</v>
      </c>
      <c r="AE17" s="18">
        <v>0</v>
      </c>
      <c r="AF17" s="18">
        <v>0</v>
      </c>
      <c r="AG17" s="18">
        <v>0</v>
      </c>
      <c r="AH17" s="18">
        <v>0</v>
      </c>
      <c r="AI17" s="18">
        <v>2306035.91</v>
      </c>
      <c r="AJ17" s="18">
        <v>0</v>
      </c>
      <c r="AK17" s="18">
        <f t="shared" si="5"/>
        <v>2098250.9500000002</v>
      </c>
      <c r="AL17" s="18">
        <v>805858.83</v>
      </c>
      <c r="AM17" s="18">
        <v>1061251.42</v>
      </c>
      <c r="AN17" s="18">
        <v>231140.7</v>
      </c>
      <c r="AO17" s="18">
        <v>0</v>
      </c>
      <c r="AP17" s="18">
        <v>0</v>
      </c>
      <c r="AQ17" s="18">
        <v>0</v>
      </c>
      <c r="AR17" s="18">
        <v>0</v>
      </c>
      <c r="AS17" s="18">
        <v>598182.25</v>
      </c>
      <c r="AT17" s="19">
        <f t="shared" si="2"/>
        <v>0</v>
      </c>
      <c r="AU17" s="20">
        <f t="shared" si="0"/>
        <v>25642488.469999999</v>
      </c>
      <c r="AV17" s="20">
        <f t="shared" si="0"/>
        <v>9752193.5500000007</v>
      </c>
      <c r="AW17" s="20">
        <f t="shared" si="0"/>
        <v>12848969.91</v>
      </c>
      <c r="AX17" s="20">
        <f t="shared" si="0"/>
        <v>3041325.01</v>
      </c>
      <c r="AY17" s="20">
        <f t="shared" si="0"/>
        <v>0</v>
      </c>
      <c r="AZ17" s="20">
        <f t="shared" si="0"/>
        <v>0</v>
      </c>
      <c r="BA17" s="20">
        <f t="shared" si="0"/>
        <v>0</v>
      </c>
      <c r="BB17" s="20">
        <f t="shared" si="0"/>
        <v>0</v>
      </c>
      <c r="BC17" s="20">
        <f t="shared" si="0"/>
        <v>8669307.9299999997</v>
      </c>
      <c r="BD17" s="21">
        <f t="shared" si="6"/>
        <v>34311796.399999999</v>
      </c>
    </row>
    <row r="18" spans="1:56" s="16" customFormat="1" ht="19.149999999999999" customHeight="1" x14ac:dyDescent="0.2">
      <c r="A18" s="7">
        <v>1</v>
      </c>
      <c r="B18" s="11" t="s">
        <v>28</v>
      </c>
      <c r="C18" s="65">
        <v>6</v>
      </c>
      <c r="D18" s="65" t="s">
        <v>29</v>
      </c>
      <c r="E18" s="12" t="s">
        <v>18</v>
      </c>
      <c r="F18" s="12">
        <v>0</v>
      </c>
      <c r="G18" s="18">
        <f t="shared" si="1"/>
        <v>26701</v>
      </c>
      <c r="H18" s="12">
        <v>11916</v>
      </c>
      <c r="I18" s="12">
        <v>11300</v>
      </c>
      <c r="J18" s="12">
        <v>3485</v>
      </c>
      <c r="K18" s="12">
        <v>0</v>
      </c>
      <c r="L18" s="12">
        <v>61</v>
      </c>
      <c r="M18" s="12">
        <v>0</v>
      </c>
      <c r="N18" s="12">
        <v>0</v>
      </c>
      <c r="O18" s="12">
        <v>394</v>
      </c>
      <c r="P18" s="12">
        <v>0</v>
      </c>
      <c r="Q18" s="18"/>
      <c r="R18" s="12">
        <v>304</v>
      </c>
      <c r="S18" s="12">
        <v>286</v>
      </c>
      <c r="T18" s="12">
        <v>70</v>
      </c>
      <c r="U18" s="12">
        <v>0</v>
      </c>
      <c r="V18" s="12">
        <v>3</v>
      </c>
      <c r="W18" s="12">
        <v>0</v>
      </c>
      <c r="X18" s="12">
        <v>0</v>
      </c>
      <c r="Y18" s="12">
        <v>8</v>
      </c>
      <c r="Z18" s="12">
        <v>0</v>
      </c>
      <c r="AA18" s="18"/>
      <c r="AB18" s="12">
        <v>4597</v>
      </c>
      <c r="AC18" s="12">
        <v>4412</v>
      </c>
      <c r="AD18" s="12">
        <v>1130</v>
      </c>
      <c r="AE18" s="12">
        <v>0</v>
      </c>
      <c r="AF18" s="12">
        <v>34</v>
      </c>
      <c r="AG18" s="12">
        <v>0</v>
      </c>
      <c r="AH18" s="12">
        <v>0</v>
      </c>
      <c r="AI18" s="12">
        <v>125</v>
      </c>
      <c r="AJ18" s="12">
        <v>0</v>
      </c>
      <c r="AK18" s="18"/>
      <c r="AL18" s="12">
        <v>1379</v>
      </c>
      <c r="AM18" s="12">
        <v>1243</v>
      </c>
      <c r="AN18" s="12">
        <v>315</v>
      </c>
      <c r="AO18" s="12">
        <v>0</v>
      </c>
      <c r="AP18" s="12">
        <v>11</v>
      </c>
      <c r="AQ18" s="12">
        <v>0</v>
      </c>
      <c r="AR18" s="12">
        <v>0</v>
      </c>
      <c r="AS18" s="12">
        <v>39</v>
      </c>
      <c r="AT18" s="13">
        <f t="shared" si="2"/>
        <v>0</v>
      </c>
      <c r="AU18" s="14">
        <f t="shared" si="0"/>
        <v>26701</v>
      </c>
      <c r="AV18" s="14">
        <f t="shared" si="0"/>
        <v>18196</v>
      </c>
      <c r="AW18" s="14">
        <f t="shared" si="0"/>
        <v>17241</v>
      </c>
      <c r="AX18" s="14">
        <f t="shared" si="0"/>
        <v>5000</v>
      </c>
      <c r="AY18" s="14">
        <f t="shared" si="0"/>
        <v>0</v>
      </c>
      <c r="AZ18" s="14">
        <f t="shared" si="0"/>
        <v>109</v>
      </c>
      <c r="BA18" s="14">
        <f t="shared" si="0"/>
        <v>0</v>
      </c>
      <c r="BB18" s="14">
        <f t="shared" si="0"/>
        <v>0</v>
      </c>
      <c r="BC18" s="14">
        <f t="shared" si="0"/>
        <v>566</v>
      </c>
      <c r="BD18" s="15"/>
    </row>
    <row r="19" spans="1:56" s="24" customFormat="1" ht="22.15" customHeight="1" x14ac:dyDescent="0.2">
      <c r="A19" s="7">
        <v>1</v>
      </c>
      <c r="B19" s="23"/>
      <c r="C19" s="66"/>
      <c r="D19" s="66"/>
      <c r="E19" s="18" t="s">
        <v>19</v>
      </c>
      <c r="F19" s="18">
        <v>0</v>
      </c>
      <c r="G19" s="18">
        <f t="shared" si="1"/>
        <v>30608838.379999999</v>
      </c>
      <c r="H19" s="18">
        <v>10058210.83</v>
      </c>
      <c r="I19" s="18">
        <v>17724222.850000001</v>
      </c>
      <c r="J19" s="18">
        <v>2826404.7</v>
      </c>
      <c r="K19" s="18">
        <v>0</v>
      </c>
      <c r="L19" s="18">
        <v>2119484.77</v>
      </c>
      <c r="M19" s="18">
        <v>0</v>
      </c>
      <c r="N19" s="18">
        <v>0</v>
      </c>
      <c r="O19" s="18">
        <v>7247331.6500000004</v>
      </c>
      <c r="P19" s="18">
        <v>0</v>
      </c>
      <c r="Q19" s="18">
        <f t="shared" si="3"/>
        <v>806609.58</v>
      </c>
      <c r="R19" s="18">
        <v>254419.19</v>
      </c>
      <c r="S19" s="18">
        <v>495418.99</v>
      </c>
      <c r="T19" s="18">
        <v>56771.4</v>
      </c>
      <c r="U19" s="18">
        <v>0</v>
      </c>
      <c r="V19" s="18">
        <v>87205.99</v>
      </c>
      <c r="W19" s="18">
        <v>0</v>
      </c>
      <c r="X19" s="18">
        <v>0</v>
      </c>
      <c r="Y19" s="18">
        <v>145570.51</v>
      </c>
      <c r="Z19" s="18">
        <v>0</v>
      </c>
      <c r="AA19" s="18">
        <f t="shared" si="4"/>
        <v>11312801.689999999</v>
      </c>
      <c r="AB19" s="18">
        <v>3870146.85</v>
      </c>
      <c r="AC19" s="18">
        <v>6526202.2400000002</v>
      </c>
      <c r="AD19" s="18">
        <v>916452.6</v>
      </c>
      <c r="AE19" s="18">
        <v>0</v>
      </c>
      <c r="AF19" s="18">
        <v>1228467.02</v>
      </c>
      <c r="AG19" s="18">
        <v>0</v>
      </c>
      <c r="AH19" s="18">
        <v>0</v>
      </c>
      <c r="AI19" s="18">
        <v>2287536.5299999998</v>
      </c>
      <c r="AJ19" s="18">
        <v>0</v>
      </c>
      <c r="AK19" s="18">
        <f t="shared" si="5"/>
        <v>3874220.9399999995</v>
      </c>
      <c r="AL19" s="18">
        <v>1175744.1399999999</v>
      </c>
      <c r="AM19" s="18">
        <v>2443005.5</v>
      </c>
      <c r="AN19" s="18">
        <v>255471.3</v>
      </c>
      <c r="AO19" s="18">
        <v>0</v>
      </c>
      <c r="AP19" s="18">
        <v>356407.1</v>
      </c>
      <c r="AQ19" s="18">
        <v>0</v>
      </c>
      <c r="AR19" s="18">
        <v>0</v>
      </c>
      <c r="AS19" s="18">
        <v>717454.64</v>
      </c>
      <c r="AT19" s="19">
        <f t="shared" si="2"/>
        <v>0</v>
      </c>
      <c r="AU19" s="20">
        <f t="shared" si="0"/>
        <v>46602470.589999996</v>
      </c>
      <c r="AV19" s="20">
        <f t="shared" si="0"/>
        <v>15358521.010000002</v>
      </c>
      <c r="AW19" s="20">
        <f t="shared" si="0"/>
        <v>27188849.580000002</v>
      </c>
      <c r="AX19" s="20">
        <f t="shared" si="0"/>
        <v>4055100</v>
      </c>
      <c r="AY19" s="20">
        <f t="shared" si="0"/>
        <v>0</v>
      </c>
      <c r="AZ19" s="20">
        <f t="shared" si="0"/>
        <v>3791564.88</v>
      </c>
      <c r="BA19" s="20">
        <f t="shared" si="0"/>
        <v>0</v>
      </c>
      <c r="BB19" s="20">
        <f t="shared" si="0"/>
        <v>0</v>
      </c>
      <c r="BC19" s="20">
        <f t="shared" si="0"/>
        <v>10397893.33</v>
      </c>
      <c r="BD19" s="21">
        <f t="shared" si="6"/>
        <v>60791928.799999997</v>
      </c>
    </row>
    <row r="20" spans="1:56" s="16" customFormat="1" ht="14.25" customHeight="1" x14ac:dyDescent="0.2">
      <c r="A20" s="7">
        <v>1</v>
      </c>
      <c r="B20" s="11" t="s">
        <v>30</v>
      </c>
      <c r="C20" s="65">
        <v>7</v>
      </c>
      <c r="D20" s="65" t="s">
        <v>31</v>
      </c>
      <c r="E20" s="12" t="s">
        <v>18</v>
      </c>
      <c r="F20" s="12">
        <v>0</v>
      </c>
      <c r="G20" s="18">
        <f t="shared" si="1"/>
        <v>19920</v>
      </c>
      <c r="H20" s="12">
        <v>9304</v>
      </c>
      <c r="I20" s="12">
        <v>8358</v>
      </c>
      <c r="J20" s="12">
        <v>2258</v>
      </c>
      <c r="K20" s="12">
        <v>0</v>
      </c>
      <c r="L20" s="12">
        <v>0</v>
      </c>
      <c r="M20" s="12">
        <v>0</v>
      </c>
      <c r="N20" s="12">
        <v>0</v>
      </c>
      <c r="O20" s="12">
        <v>204</v>
      </c>
      <c r="P20" s="12">
        <v>0</v>
      </c>
      <c r="Q20" s="18"/>
      <c r="R20" s="12">
        <v>424</v>
      </c>
      <c r="S20" s="12">
        <v>381</v>
      </c>
      <c r="T20" s="12">
        <v>100</v>
      </c>
      <c r="U20" s="12">
        <v>0</v>
      </c>
      <c r="V20" s="12">
        <v>0</v>
      </c>
      <c r="W20" s="12">
        <v>0</v>
      </c>
      <c r="X20" s="12">
        <v>0</v>
      </c>
      <c r="Y20" s="12">
        <v>10</v>
      </c>
      <c r="Z20" s="12">
        <v>0</v>
      </c>
      <c r="AA20" s="18"/>
      <c r="AB20" s="12">
        <v>3793</v>
      </c>
      <c r="AC20" s="12">
        <v>3408</v>
      </c>
      <c r="AD20" s="12">
        <v>957</v>
      </c>
      <c r="AE20" s="12">
        <v>0</v>
      </c>
      <c r="AF20" s="12">
        <v>0</v>
      </c>
      <c r="AG20" s="12">
        <v>0</v>
      </c>
      <c r="AH20" s="12">
        <v>0</v>
      </c>
      <c r="AI20" s="12">
        <v>102</v>
      </c>
      <c r="AJ20" s="12">
        <v>0</v>
      </c>
      <c r="AK20" s="18"/>
      <c r="AL20" s="12">
        <v>3344</v>
      </c>
      <c r="AM20" s="12">
        <v>3004</v>
      </c>
      <c r="AN20" s="12">
        <v>1035</v>
      </c>
      <c r="AO20" s="12">
        <v>0</v>
      </c>
      <c r="AP20" s="12">
        <v>0</v>
      </c>
      <c r="AQ20" s="12">
        <v>0</v>
      </c>
      <c r="AR20" s="12">
        <v>0</v>
      </c>
      <c r="AS20" s="12">
        <v>135</v>
      </c>
      <c r="AT20" s="13">
        <f t="shared" si="2"/>
        <v>0</v>
      </c>
      <c r="AU20" s="14">
        <f t="shared" si="0"/>
        <v>19920</v>
      </c>
      <c r="AV20" s="14">
        <f t="shared" si="0"/>
        <v>16865</v>
      </c>
      <c r="AW20" s="14">
        <f t="shared" si="0"/>
        <v>15151</v>
      </c>
      <c r="AX20" s="14">
        <f t="shared" si="0"/>
        <v>4350</v>
      </c>
      <c r="AY20" s="14">
        <f t="shared" si="0"/>
        <v>0</v>
      </c>
      <c r="AZ20" s="14">
        <f t="shared" si="0"/>
        <v>0</v>
      </c>
      <c r="BA20" s="14">
        <f t="shared" si="0"/>
        <v>0</v>
      </c>
      <c r="BB20" s="14">
        <f t="shared" si="0"/>
        <v>0</v>
      </c>
      <c r="BC20" s="14">
        <f t="shared" si="0"/>
        <v>451</v>
      </c>
      <c r="BD20" s="15"/>
    </row>
    <row r="21" spans="1:56" s="24" customFormat="1" ht="18" customHeight="1" x14ac:dyDescent="0.2">
      <c r="A21" s="7">
        <v>1</v>
      </c>
      <c r="B21" s="23"/>
      <c r="C21" s="66"/>
      <c r="D21" s="66"/>
      <c r="E21" s="18" t="s">
        <v>19</v>
      </c>
      <c r="F21" s="18">
        <v>0</v>
      </c>
      <c r="G21" s="18">
        <f t="shared" si="1"/>
        <v>19969505.830000002</v>
      </c>
      <c r="H21" s="18">
        <v>5861894.9800000004</v>
      </c>
      <c r="I21" s="18">
        <v>12276611.550000001</v>
      </c>
      <c r="J21" s="18">
        <v>1830999.3</v>
      </c>
      <c r="K21" s="18">
        <v>0</v>
      </c>
      <c r="L21" s="18">
        <v>0</v>
      </c>
      <c r="M21" s="18">
        <v>0</v>
      </c>
      <c r="N21" s="18">
        <v>0</v>
      </c>
      <c r="O21" s="18">
        <v>3289863.72</v>
      </c>
      <c r="P21" s="18">
        <v>0</v>
      </c>
      <c r="Q21" s="18">
        <f t="shared" si="3"/>
        <v>907446.26</v>
      </c>
      <c r="R21" s="18">
        <v>267039.93</v>
      </c>
      <c r="S21" s="18">
        <v>559263.78</v>
      </c>
      <c r="T21" s="18">
        <v>81142.55</v>
      </c>
      <c r="U21" s="18">
        <v>0</v>
      </c>
      <c r="V21" s="18">
        <v>0</v>
      </c>
      <c r="W21" s="18">
        <v>0</v>
      </c>
      <c r="X21" s="18">
        <v>0</v>
      </c>
      <c r="Y21" s="18">
        <v>145569.19</v>
      </c>
      <c r="Z21" s="18">
        <v>0</v>
      </c>
      <c r="AA21" s="18">
        <f t="shared" si="4"/>
        <v>8171618.6399999997</v>
      </c>
      <c r="AB21" s="18">
        <v>2390024.9500000002</v>
      </c>
      <c r="AC21" s="18">
        <v>5005447.55</v>
      </c>
      <c r="AD21" s="18">
        <v>776146.14</v>
      </c>
      <c r="AE21" s="18">
        <v>0</v>
      </c>
      <c r="AF21" s="18">
        <v>0</v>
      </c>
      <c r="AG21" s="18">
        <v>0</v>
      </c>
      <c r="AH21" s="18">
        <v>0</v>
      </c>
      <c r="AI21" s="18">
        <v>1659488.78</v>
      </c>
      <c r="AJ21" s="18">
        <v>0</v>
      </c>
      <c r="AK21" s="18">
        <f t="shared" si="5"/>
        <v>7358870.4000000004</v>
      </c>
      <c r="AL21" s="18">
        <v>2106843.31</v>
      </c>
      <c r="AM21" s="18">
        <v>4412378.08</v>
      </c>
      <c r="AN21" s="18">
        <v>839649.01</v>
      </c>
      <c r="AO21" s="18">
        <v>0</v>
      </c>
      <c r="AP21" s="18">
        <v>0</v>
      </c>
      <c r="AQ21" s="18">
        <v>0</v>
      </c>
      <c r="AR21" s="18">
        <v>0</v>
      </c>
      <c r="AS21" s="18">
        <v>2183537.87</v>
      </c>
      <c r="AT21" s="19">
        <f t="shared" si="2"/>
        <v>0</v>
      </c>
      <c r="AU21" s="20">
        <f t="shared" si="0"/>
        <v>36407441.130000003</v>
      </c>
      <c r="AV21" s="20">
        <f t="shared" si="0"/>
        <v>10625803.17</v>
      </c>
      <c r="AW21" s="20">
        <f t="shared" si="0"/>
        <v>22253700.960000001</v>
      </c>
      <c r="AX21" s="20">
        <f t="shared" si="0"/>
        <v>3527937</v>
      </c>
      <c r="AY21" s="20">
        <f t="shared" si="0"/>
        <v>0</v>
      </c>
      <c r="AZ21" s="20">
        <f t="shared" si="0"/>
        <v>0</v>
      </c>
      <c r="BA21" s="20">
        <f t="shared" si="0"/>
        <v>0</v>
      </c>
      <c r="BB21" s="20">
        <f t="shared" si="0"/>
        <v>0</v>
      </c>
      <c r="BC21" s="20">
        <f t="shared" si="0"/>
        <v>7278459.5600000005</v>
      </c>
      <c r="BD21" s="21">
        <f t="shared" si="6"/>
        <v>43685900.690000005</v>
      </c>
    </row>
    <row r="22" spans="1:56" s="16" customFormat="1" ht="14.25" customHeight="1" x14ac:dyDescent="0.2">
      <c r="A22" s="7">
        <v>1</v>
      </c>
      <c r="B22" s="11" t="s">
        <v>32</v>
      </c>
      <c r="C22" s="65">
        <v>8</v>
      </c>
      <c r="D22" s="65" t="s">
        <v>33</v>
      </c>
      <c r="E22" s="12" t="s">
        <v>18</v>
      </c>
      <c r="F22" s="12">
        <v>0</v>
      </c>
      <c r="G22" s="18">
        <f t="shared" si="1"/>
        <v>18634</v>
      </c>
      <c r="H22" s="12">
        <v>8552</v>
      </c>
      <c r="I22" s="12">
        <v>7884</v>
      </c>
      <c r="J22" s="12">
        <v>2198</v>
      </c>
      <c r="K22" s="12">
        <v>0</v>
      </c>
      <c r="L22" s="12">
        <v>0</v>
      </c>
      <c r="M22" s="12">
        <v>0</v>
      </c>
      <c r="N22" s="12">
        <v>0</v>
      </c>
      <c r="O22" s="12">
        <v>238</v>
      </c>
      <c r="P22" s="12">
        <v>0</v>
      </c>
      <c r="Q22" s="18"/>
      <c r="R22" s="12">
        <v>203</v>
      </c>
      <c r="S22" s="12">
        <v>187</v>
      </c>
      <c r="T22" s="12">
        <v>54</v>
      </c>
      <c r="U22" s="12">
        <v>0</v>
      </c>
      <c r="V22" s="12">
        <v>0</v>
      </c>
      <c r="W22" s="12">
        <v>0</v>
      </c>
      <c r="X22" s="12">
        <v>0</v>
      </c>
      <c r="Y22" s="12">
        <v>6</v>
      </c>
      <c r="Z22" s="12">
        <v>0</v>
      </c>
      <c r="AA22" s="18"/>
      <c r="AB22" s="12">
        <v>2386</v>
      </c>
      <c r="AC22" s="12">
        <v>2200</v>
      </c>
      <c r="AD22" s="12">
        <v>554</v>
      </c>
      <c r="AE22" s="12">
        <v>0</v>
      </c>
      <c r="AF22" s="12">
        <v>0</v>
      </c>
      <c r="AG22" s="12">
        <v>0</v>
      </c>
      <c r="AH22" s="12">
        <v>0</v>
      </c>
      <c r="AI22" s="12">
        <v>57</v>
      </c>
      <c r="AJ22" s="12">
        <v>0</v>
      </c>
      <c r="AK22" s="18"/>
      <c r="AL22" s="12">
        <v>815</v>
      </c>
      <c r="AM22" s="12">
        <v>752</v>
      </c>
      <c r="AN22" s="12">
        <v>189</v>
      </c>
      <c r="AO22" s="12">
        <v>0</v>
      </c>
      <c r="AP22" s="12">
        <v>0</v>
      </c>
      <c r="AQ22" s="12">
        <v>0</v>
      </c>
      <c r="AR22" s="12">
        <v>0</v>
      </c>
      <c r="AS22" s="12">
        <v>13</v>
      </c>
      <c r="AT22" s="13">
        <f t="shared" si="2"/>
        <v>0</v>
      </c>
      <c r="AU22" s="14">
        <f t="shared" si="0"/>
        <v>18634</v>
      </c>
      <c r="AV22" s="14">
        <f t="shared" si="0"/>
        <v>11956</v>
      </c>
      <c r="AW22" s="14">
        <f t="shared" si="0"/>
        <v>11023</v>
      </c>
      <c r="AX22" s="14">
        <f t="shared" si="0"/>
        <v>2995</v>
      </c>
      <c r="AY22" s="14">
        <f t="shared" si="0"/>
        <v>0</v>
      </c>
      <c r="AZ22" s="14">
        <f t="shared" si="0"/>
        <v>0</v>
      </c>
      <c r="BA22" s="14">
        <f t="shared" si="0"/>
        <v>0</v>
      </c>
      <c r="BB22" s="14">
        <f t="shared" si="0"/>
        <v>0</v>
      </c>
      <c r="BC22" s="14">
        <f t="shared" si="0"/>
        <v>314</v>
      </c>
      <c r="BD22" s="15"/>
    </row>
    <row r="23" spans="1:56" s="24" customFormat="1" ht="15" customHeight="1" x14ac:dyDescent="0.2">
      <c r="A23" s="7">
        <v>1</v>
      </c>
      <c r="B23" s="23"/>
      <c r="C23" s="66"/>
      <c r="D23" s="66"/>
      <c r="E23" s="18" t="s">
        <v>19</v>
      </c>
      <c r="F23" s="18">
        <v>0</v>
      </c>
      <c r="G23" s="18">
        <f t="shared" si="1"/>
        <v>19051119.859999999</v>
      </c>
      <c r="H23" s="18">
        <v>6210255.5700000003</v>
      </c>
      <c r="I23" s="18">
        <v>11058569.98</v>
      </c>
      <c r="J23" s="18">
        <v>1782294.31</v>
      </c>
      <c r="K23" s="18">
        <v>0</v>
      </c>
      <c r="L23" s="18">
        <v>0</v>
      </c>
      <c r="M23" s="18">
        <v>0</v>
      </c>
      <c r="N23" s="18">
        <v>0</v>
      </c>
      <c r="O23" s="18">
        <v>4000070.17</v>
      </c>
      <c r="P23" s="18">
        <v>0</v>
      </c>
      <c r="Q23" s="18">
        <f t="shared" si="3"/>
        <v>452775.45</v>
      </c>
      <c r="R23" s="18">
        <v>147109.98000000001</v>
      </c>
      <c r="S23" s="18">
        <v>261957.98</v>
      </c>
      <c r="T23" s="18">
        <v>43707.49</v>
      </c>
      <c r="U23" s="18">
        <v>0</v>
      </c>
      <c r="V23" s="18">
        <v>0</v>
      </c>
      <c r="W23" s="18">
        <v>0</v>
      </c>
      <c r="X23" s="18">
        <v>0</v>
      </c>
      <c r="Y23" s="18">
        <v>99870.35</v>
      </c>
      <c r="Z23" s="18">
        <v>0</v>
      </c>
      <c r="AA23" s="18">
        <f t="shared" si="4"/>
        <v>5267860.3899999997</v>
      </c>
      <c r="AB23" s="18">
        <v>1732892.25</v>
      </c>
      <c r="AC23" s="18">
        <v>3085752.27</v>
      </c>
      <c r="AD23" s="18">
        <v>449215.87</v>
      </c>
      <c r="AE23" s="18">
        <v>0</v>
      </c>
      <c r="AF23" s="18">
        <v>0</v>
      </c>
      <c r="AG23" s="18">
        <v>0</v>
      </c>
      <c r="AH23" s="18">
        <v>0</v>
      </c>
      <c r="AI23" s="18">
        <v>946140.12</v>
      </c>
      <c r="AJ23" s="18">
        <v>0</v>
      </c>
      <c r="AK23" s="18">
        <f t="shared" si="5"/>
        <v>1799144.82</v>
      </c>
      <c r="AL23" s="18">
        <v>591999.02</v>
      </c>
      <c r="AM23" s="18">
        <v>1054169.5900000001</v>
      </c>
      <c r="AN23" s="18">
        <v>152976.21</v>
      </c>
      <c r="AO23" s="18">
        <v>0</v>
      </c>
      <c r="AP23" s="18">
        <v>0</v>
      </c>
      <c r="AQ23" s="18">
        <v>0</v>
      </c>
      <c r="AR23" s="18">
        <v>0</v>
      </c>
      <c r="AS23" s="18">
        <v>210253.36</v>
      </c>
      <c r="AT23" s="19">
        <f t="shared" si="2"/>
        <v>0</v>
      </c>
      <c r="AU23" s="20">
        <f t="shared" si="0"/>
        <v>26570900.52</v>
      </c>
      <c r="AV23" s="20">
        <f t="shared" si="0"/>
        <v>8682256.8200000003</v>
      </c>
      <c r="AW23" s="20">
        <f t="shared" si="0"/>
        <v>15460449.82</v>
      </c>
      <c r="AX23" s="20">
        <f t="shared" si="0"/>
        <v>2428193.88</v>
      </c>
      <c r="AY23" s="20">
        <f t="shared" si="0"/>
        <v>0</v>
      </c>
      <c r="AZ23" s="20">
        <f t="shared" si="0"/>
        <v>0</v>
      </c>
      <c r="BA23" s="20">
        <f t="shared" si="0"/>
        <v>0</v>
      </c>
      <c r="BB23" s="20">
        <f t="shared" si="0"/>
        <v>0</v>
      </c>
      <c r="BC23" s="20">
        <f t="shared" si="0"/>
        <v>5256334</v>
      </c>
      <c r="BD23" s="21">
        <f t="shared" si="6"/>
        <v>31827234.52</v>
      </c>
    </row>
    <row r="24" spans="1:56" s="16" customFormat="1" ht="16.5" customHeight="1" x14ac:dyDescent="0.2">
      <c r="A24" s="7">
        <v>1</v>
      </c>
      <c r="B24" s="11" t="s">
        <v>34</v>
      </c>
      <c r="C24" s="65">
        <v>9</v>
      </c>
      <c r="D24" s="65" t="s">
        <v>35</v>
      </c>
      <c r="E24" s="12" t="s">
        <v>18</v>
      </c>
      <c r="F24" s="12">
        <v>0</v>
      </c>
      <c r="G24" s="18">
        <f t="shared" si="1"/>
        <v>43928</v>
      </c>
      <c r="H24" s="12">
        <v>14520</v>
      </c>
      <c r="I24" s="12">
        <v>22321</v>
      </c>
      <c r="J24" s="12">
        <v>7087</v>
      </c>
      <c r="K24" s="12">
        <v>0</v>
      </c>
      <c r="L24" s="12">
        <v>0</v>
      </c>
      <c r="M24" s="12">
        <v>0</v>
      </c>
      <c r="N24" s="12">
        <v>0</v>
      </c>
      <c r="O24" s="12">
        <v>421</v>
      </c>
      <c r="P24" s="12">
        <v>0</v>
      </c>
      <c r="Q24" s="18"/>
      <c r="R24" s="12">
        <v>993</v>
      </c>
      <c r="S24" s="12">
        <v>1528</v>
      </c>
      <c r="T24" s="12">
        <v>544</v>
      </c>
      <c r="U24" s="12">
        <v>0</v>
      </c>
      <c r="V24" s="12">
        <v>0</v>
      </c>
      <c r="W24" s="12">
        <v>0</v>
      </c>
      <c r="X24" s="12">
        <v>0</v>
      </c>
      <c r="Y24" s="12">
        <v>33</v>
      </c>
      <c r="Z24" s="12">
        <v>0</v>
      </c>
      <c r="AA24" s="18"/>
      <c r="AB24" s="12">
        <v>4600</v>
      </c>
      <c r="AC24" s="12">
        <v>7073</v>
      </c>
      <c r="AD24" s="12">
        <v>1883</v>
      </c>
      <c r="AE24" s="12">
        <v>0</v>
      </c>
      <c r="AF24" s="12">
        <v>0</v>
      </c>
      <c r="AG24" s="12">
        <v>0</v>
      </c>
      <c r="AH24" s="12">
        <v>0</v>
      </c>
      <c r="AI24" s="12">
        <v>104</v>
      </c>
      <c r="AJ24" s="12">
        <v>0</v>
      </c>
      <c r="AK24" s="18"/>
      <c r="AL24" s="12">
        <v>8567</v>
      </c>
      <c r="AM24" s="12">
        <v>13166</v>
      </c>
      <c r="AN24" s="12">
        <v>4436</v>
      </c>
      <c r="AO24" s="12">
        <v>0</v>
      </c>
      <c r="AP24" s="12">
        <v>0</v>
      </c>
      <c r="AQ24" s="12">
        <v>0</v>
      </c>
      <c r="AR24" s="12">
        <v>0</v>
      </c>
      <c r="AS24" s="12">
        <v>301</v>
      </c>
      <c r="AT24" s="13">
        <f t="shared" si="2"/>
        <v>0</v>
      </c>
      <c r="AU24" s="14">
        <f t="shared" si="2"/>
        <v>43928</v>
      </c>
      <c r="AV24" s="14">
        <f t="shared" si="2"/>
        <v>28680</v>
      </c>
      <c r="AW24" s="14">
        <f t="shared" si="2"/>
        <v>44088</v>
      </c>
      <c r="AX24" s="14">
        <f t="shared" si="2"/>
        <v>13950</v>
      </c>
      <c r="AY24" s="14">
        <f t="shared" si="2"/>
        <v>0</v>
      </c>
      <c r="AZ24" s="14">
        <f t="shared" si="2"/>
        <v>0</v>
      </c>
      <c r="BA24" s="14">
        <f t="shared" si="2"/>
        <v>0</v>
      </c>
      <c r="BB24" s="14">
        <f t="shared" si="2"/>
        <v>0</v>
      </c>
      <c r="BC24" s="14">
        <f t="shared" si="2"/>
        <v>859</v>
      </c>
      <c r="BD24" s="15"/>
    </row>
    <row r="25" spans="1:56" s="24" customFormat="1" ht="15" customHeight="1" x14ac:dyDescent="0.2">
      <c r="A25" s="7">
        <v>1</v>
      </c>
      <c r="B25" s="23"/>
      <c r="C25" s="66"/>
      <c r="D25" s="66"/>
      <c r="E25" s="18" t="s">
        <v>19</v>
      </c>
      <c r="F25" s="18">
        <v>0</v>
      </c>
      <c r="G25" s="18">
        <f t="shared" si="1"/>
        <v>44700858.689999998</v>
      </c>
      <c r="H25" s="18">
        <v>11430085.42</v>
      </c>
      <c r="I25" s="18">
        <v>27523398.940000001</v>
      </c>
      <c r="J25" s="18">
        <v>5747374.3300000001</v>
      </c>
      <c r="K25" s="18">
        <v>0</v>
      </c>
      <c r="L25" s="18">
        <v>0</v>
      </c>
      <c r="M25" s="18">
        <v>0</v>
      </c>
      <c r="N25" s="18">
        <v>0</v>
      </c>
      <c r="O25" s="18">
        <v>7346980.54</v>
      </c>
      <c r="P25" s="18">
        <v>0</v>
      </c>
      <c r="Q25" s="18">
        <f t="shared" si="3"/>
        <v>3109809.11</v>
      </c>
      <c r="R25" s="18">
        <v>784469.22</v>
      </c>
      <c r="S25" s="18">
        <v>1884104.46</v>
      </c>
      <c r="T25" s="18">
        <v>441235.43</v>
      </c>
      <c r="U25" s="18">
        <v>0</v>
      </c>
      <c r="V25" s="18">
        <v>0</v>
      </c>
      <c r="W25" s="18">
        <v>0</v>
      </c>
      <c r="X25" s="18">
        <v>0</v>
      </c>
      <c r="Y25" s="18">
        <v>545860</v>
      </c>
      <c r="Z25" s="18">
        <v>0</v>
      </c>
      <c r="AA25" s="18">
        <f t="shared" si="4"/>
        <v>13862086.93</v>
      </c>
      <c r="AB25" s="18">
        <v>3612788.72</v>
      </c>
      <c r="AC25" s="18">
        <v>8721944.7899999991</v>
      </c>
      <c r="AD25" s="18">
        <v>1527353.42</v>
      </c>
      <c r="AE25" s="18">
        <v>0</v>
      </c>
      <c r="AF25" s="18">
        <v>0</v>
      </c>
      <c r="AG25" s="18">
        <v>0</v>
      </c>
      <c r="AH25" s="18">
        <v>0</v>
      </c>
      <c r="AI25" s="18">
        <v>1770356.76</v>
      </c>
      <c r="AJ25" s="18">
        <v>0</v>
      </c>
      <c r="AK25" s="18">
        <f t="shared" si="5"/>
        <v>26560406.5</v>
      </c>
      <c r="AL25" s="18">
        <v>6729370.2999999998</v>
      </c>
      <c r="AM25" s="18">
        <v>16233270.380000001</v>
      </c>
      <c r="AN25" s="18">
        <v>3597765.82</v>
      </c>
      <c r="AO25" s="18">
        <v>0</v>
      </c>
      <c r="AP25" s="18">
        <v>0</v>
      </c>
      <c r="AQ25" s="18">
        <v>0</v>
      </c>
      <c r="AR25" s="18">
        <v>0</v>
      </c>
      <c r="AS25" s="18">
        <v>5089775.67</v>
      </c>
      <c r="AT25" s="19">
        <f t="shared" si="2"/>
        <v>0</v>
      </c>
      <c r="AU25" s="20">
        <f t="shared" si="2"/>
        <v>88233161.229999989</v>
      </c>
      <c r="AV25" s="20">
        <f t="shared" si="2"/>
        <v>22556713.66</v>
      </c>
      <c r="AW25" s="20">
        <f t="shared" si="2"/>
        <v>54362718.570000008</v>
      </c>
      <c r="AX25" s="20">
        <f t="shared" si="2"/>
        <v>11313729</v>
      </c>
      <c r="AY25" s="20">
        <f t="shared" si="2"/>
        <v>0</v>
      </c>
      <c r="AZ25" s="20">
        <f t="shared" si="2"/>
        <v>0</v>
      </c>
      <c r="BA25" s="20">
        <f t="shared" si="2"/>
        <v>0</v>
      </c>
      <c r="BB25" s="20">
        <f t="shared" si="2"/>
        <v>0</v>
      </c>
      <c r="BC25" s="20">
        <f t="shared" si="2"/>
        <v>14752972.969999999</v>
      </c>
      <c r="BD25" s="21">
        <f t="shared" si="6"/>
        <v>102986134.19999999</v>
      </c>
    </row>
    <row r="26" spans="1:56" s="16" customFormat="1" ht="13.5" customHeight="1" x14ac:dyDescent="0.2">
      <c r="A26" s="7">
        <v>1</v>
      </c>
      <c r="B26" s="11" t="s">
        <v>36</v>
      </c>
      <c r="C26" s="65">
        <v>10</v>
      </c>
      <c r="D26" s="65" t="s">
        <v>37</v>
      </c>
      <c r="E26" s="12" t="s">
        <v>18</v>
      </c>
      <c r="F26" s="12">
        <v>0</v>
      </c>
      <c r="G26" s="18">
        <f t="shared" si="1"/>
        <v>17799</v>
      </c>
      <c r="H26" s="12">
        <v>8411</v>
      </c>
      <c r="I26" s="12">
        <v>7479</v>
      </c>
      <c r="J26" s="12">
        <v>1909</v>
      </c>
      <c r="K26" s="12">
        <v>0</v>
      </c>
      <c r="L26" s="12">
        <v>0</v>
      </c>
      <c r="M26" s="12">
        <v>0</v>
      </c>
      <c r="N26" s="12">
        <v>0</v>
      </c>
      <c r="O26" s="12">
        <v>139</v>
      </c>
      <c r="P26" s="12">
        <v>0</v>
      </c>
      <c r="Q26" s="18"/>
      <c r="R26" s="12">
        <v>453</v>
      </c>
      <c r="S26" s="12">
        <v>402</v>
      </c>
      <c r="T26" s="12">
        <v>101</v>
      </c>
      <c r="U26" s="12">
        <v>0</v>
      </c>
      <c r="V26" s="12">
        <v>0</v>
      </c>
      <c r="W26" s="12">
        <v>0</v>
      </c>
      <c r="X26" s="12">
        <v>0</v>
      </c>
      <c r="Y26" s="12">
        <v>7</v>
      </c>
      <c r="Z26" s="12">
        <v>0</v>
      </c>
      <c r="AA26" s="18"/>
      <c r="AB26" s="12">
        <v>1845</v>
      </c>
      <c r="AC26" s="12">
        <v>1641</v>
      </c>
      <c r="AD26" s="12">
        <v>348</v>
      </c>
      <c r="AE26" s="12">
        <v>0</v>
      </c>
      <c r="AF26" s="12">
        <v>0</v>
      </c>
      <c r="AG26" s="12">
        <v>0</v>
      </c>
      <c r="AH26" s="12">
        <v>0</v>
      </c>
      <c r="AI26" s="12">
        <v>21</v>
      </c>
      <c r="AJ26" s="12">
        <v>0</v>
      </c>
      <c r="AK26" s="18"/>
      <c r="AL26" s="12">
        <v>2940</v>
      </c>
      <c r="AM26" s="12">
        <v>2614</v>
      </c>
      <c r="AN26" s="12">
        <v>692</v>
      </c>
      <c r="AO26" s="12">
        <v>0</v>
      </c>
      <c r="AP26" s="12">
        <v>0</v>
      </c>
      <c r="AQ26" s="12">
        <v>0</v>
      </c>
      <c r="AR26" s="12">
        <v>0</v>
      </c>
      <c r="AS26" s="12">
        <v>51</v>
      </c>
      <c r="AT26" s="13">
        <f t="shared" si="2"/>
        <v>0</v>
      </c>
      <c r="AU26" s="14">
        <f t="shared" si="2"/>
        <v>17799</v>
      </c>
      <c r="AV26" s="14">
        <f t="shared" si="2"/>
        <v>13649</v>
      </c>
      <c r="AW26" s="14">
        <f t="shared" si="2"/>
        <v>12136</v>
      </c>
      <c r="AX26" s="14">
        <f t="shared" si="2"/>
        <v>3050</v>
      </c>
      <c r="AY26" s="14">
        <f t="shared" si="2"/>
        <v>0</v>
      </c>
      <c r="AZ26" s="14">
        <f t="shared" si="2"/>
        <v>0</v>
      </c>
      <c r="BA26" s="14">
        <f t="shared" si="2"/>
        <v>0</v>
      </c>
      <c r="BB26" s="14">
        <f t="shared" si="2"/>
        <v>0</v>
      </c>
      <c r="BC26" s="14">
        <f t="shared" si="2"/>
        <v>218</v>
      </c>
      <c r="BD26" s="15"/>
    </row>
    <row r="27" spans="1:56" s="24" customFormat="1" x14ac:dyDescent="0.2">
      <c r="A27" s="7">
        <v>1</v>
      </c>
      <c r="B27" s="23"/>
      <c r="C27" s="66"/>
      <c r="D27" s="66"/>
      <c r="E27" s="18" t="s">
        <v>19</v>
      </c>
      <c r="F27" s="18">
        <v>0</v>
      </c>
      <c r="G27" s="18">
        <f t="shared" si="1"/>
        <v>17013919.109999999</v>
      </c>
      <c r="H27" s="18">
        <v>5571156.7800000003</v>
      </c>
      <c r="I27" s="18">
        <v>9894916.4700000007</v>
      </c>
      <c r="J27" s="18">
        <v>1547845.86</v>
      </c>
      <c r="K27" s="18">
        <v>0</v>
      </c>
      <c r="L27" s="18">
        <v>0</v>
      </c>
      <c r="M27" s="18">
        <v>0</v>
      </c>
      <c r="N27" s="18">
        <v>0</v>
      </c>
      <c r="O27" s="18">
        <v>2281497.14</v>
      </c>
      <c r="P27" s="18">
        <v>0</v>
      </c>
      <c r="Q27" s="18">
        <f t="shared" si="3"/>
        <v>913561</v>
      </c>
      <c r="R27" s="18">
        <v>299688.81</v>
      </c>
      <c r="S27" s="18">
        <v>532276.47999999998</v>
      </c>
      <c r="T27" s="18">
        <v>81595.710000000006</v>
      </c>
      <c r="U27" s="18">
        <v>0</v>
      </c>
      <c r="V27" s="18">
        <v>0</v>
      </c>
      <c r="W27" s="18">
        <v>0</v>
      </c>
      <c r="X27" s="18">
        <v>0</v>
      </c>
      <c r="Y27" s="18">
        <v>106778.34</v>
      </c>
      <c r="Z27" s="18">
        <v>0</v>
      </c>
      <c r="AA27" s="18">
        <f t="shared" si="4"/>
        <v>3674355.92</v>
      </c>
      <c r="AB27" s="18">
        <v>1222032.04</v>
      </c>
      <c r="AC27" s="18">
        <v>2170447.7999999998</v>
      </c>
      <c r="AD27" s="18">
        <v>281876.08</v>
      </c>
      <c r="AE27" s="18">
        <v>0</v>
      </c>
      <c r="AF27" s="18">
        <v>0</v>
      </c>
      <c r="AG27" s="18">
        <v>0</v>
      </c>
      <c r="AH27" s="18">
        <v>0</v>
      </c>
      <c r="AI27" s="18">
        <v>348809.24</v>
      </c>
      <c r="AJ27" s="18">
        <v>0</v>
      </c>
      <c r="AK27" s="18">
        <f t="shared" si="5"/>
        <v>5967034.6400000006</v>
      </c>
      <c r="AL27" s="18">
        <v>1947249.86</v>
      </c>
      <c r="AM27" s="18">
        <v>3458505.21</v>
      </c>
      <c r="AN27" s="18">
        <v>561279.56999999995</v>
      </c>
      <c r="AO27" s="18">
        <v>0</v>
      </c>
      <c r="AP27" s="18">
        <v>0</v>
      </c>
      <c r="AQ27" s="18">
        <v>0</v>
      </c>
      <c r="AR27" s="18">
        <v>0</v>
      </c>
      <c r="AS27" s="18">
        <v>822193.2</v>
      </c>
      <c r="AT27" s="19">
        <f t="shared" si="2"/>
        <v>0</v>
      </c>
      <c r="AU27" s="20">
        <f t="shared" si="2"/>
        <v>27568870.670000002</v>
      </c>
      <c r="AV27" s="20">
        <f t="shared" si="2"/>
        <v>9040127.4900000002</v>
      </c>
      <c r="AW27" s="20">
        <f t="shared" si="2"/>
        <v>16056145.960000001</v>
      </c>
      <c r="AX27" s="20">
        <f t="shared" si="2"/>
        <v>2472597.2199999997</v>
      </c>
      <c r="AY27" s="20">
        <f t="shared" si="2"/>
        <v>0</v>
      </c>
      <c r="AZ27" s="20">
        <f t="shared" si="2"/>
        <v>0</v>
      </c>
      <c r="BA27" s="20">
        <f t="shared" si="2"/>
        <v>0</v>
      </c>
      <c r="BB27" s="20">
        <f t="shared" si="2"/>
        <v>0</v>
      </c>
      <c r="BC27" s="20">
        <f t="shared" si="2"/>
        <v>3559277.92</v>
      </c>
      <c r="BD27" s="21">
        <f t="shared" si="6"/>
        <v>31128148.590000004</v>
      </c>
    </row>
    <row r="28" spans="1:56" s="16" customFormat="1" ht="12.75" customHeight="1" x14ac:dyDescent="0.2">
      <c r="A28" s="7">
        <v>1</v>
      </c>
      <c r="B28" s="11" t="s">
        <v>38</v>
      </c>
      <c r="C28" s="65">
        <v>11</v>
      </c>
      <c r="D28" s="65" t="s">
        <v>39</v>
      </c>
      <c r="E28" s="12" t="s">
        <v>18</v>
      </c>
      <c r="F28" s="12">
        <v>0</v>
      </c>
      <c r="G28" s="18">
        <f t="shared" si="1"/>
        <v>19665</v>
      </c>
      <c r="H28" s="12">
        <v>8998</v>
      </c>
      <c r="I28" s="12">
        <v>8144</v>
      </c>
      <c r="J28" s="12">
        <v>2523</v>
      </c>
      <c r="K28" s="12">
        <v>0</v>
      </c>
      <c r="L28" s="12">
        <v>0</v>
      </c>
      <c r="M28" s="12">
        <v>0</v>
      </c>
      <c r="N28" s="12">
        <v>0</v>
      </c>
      <c r="O28" s="12">
        <v>398</v>
      </c>
      <c r="P28" s="12">
        <v>0</v>
      </c>
      <c r="Q28" s="18"/>
      <c r="R28" s="12">
        <v>287</v>
      </c>
      <c r="S28" s="12">
        <v>260</v>
      </c>
      <c r="T28" s="12">
        <v>58</v>
      </c>
      <c r="U28" s="12">
        <v>0</v>
      </c>
      <c r="V28" s="12">
        <v>0</v>
      </c>
      <c r="W28" s="12">
        <v>0</v>
      </c>
      <c r="X28" s="12">
        <v>0</v>
      </c>
      <c r="Y28" s="12">
        <v>8</v>
      </c>
      <c r="Z28" s="12">
        <v>0</v>
      </c>
      <c r="AA28" s="18"/>
      <c r="AB28" s="12">
        <v>2577</v>
      </c>
      <c r="AC28" s="12">
        <v>2332</v>
      </c>
      <c r="AD28" s="12">
        <v>537</v>
      </c>
      <c r="AE28" s="12">
        <v>0</v>
      </c>
      <c r="AF28" s="12">
        <v>0</v>
      </c>
      <c r="AG28" s="12">
        <v>0</v>
      </c>
      <c r="AH28" s="12">
        <v>0</v>
      </c>
      <c r="AI28" s="12">
        <v>67</v>
      </c>
      <c r="AJ28" s="12">
        <v>0</v>
      </c>
      <c r="AK28" s="18"/>
      <c r="AL28" s="12">
        <v>1397</v>
      </c>
      <c r="AM28" s="12">
        <v>1264</v>
      </c>
      <c r="AN28" s="12">
        <v>282</v>
      </c>
      <c r="AO28" s="12">
        <v>0</v>
      </c>
      <c r="AP28" s="12">
        <v>0</v>
      </c>
      <c r="AQ28" s="12">
        <v>0</v>
      </c>
      <c r="AR28" s="12">
        <v>0</v>
      </c>
      <c r="AS28" s="12">
        <v>36</v>
      </c>
      <c r="AT28" s="13">
        <f t="shared" si="2"/>
        <v>0</v>
      </c>
      <c r="AU28" s="14">
        <f t="shared" si="2"/>
        <v>19665</v>
      </c>
      <c r="AV28" s="14">
        <f t="shared" si="2"/>
        <v>13259</v>
      </c>
      <c r="AW28" s="14">
        <f t="shared" si="2"/>
        <v>12000</v>
      </c>
      <c r="AX28" s="14">
        <f t="shared" si="2"/>
        <v>3400</v>
      </c>
      <c r="AY28" s="14">
        <f t="shared" si="2"/>
        <v>0</v>
      </c>
      <c r="AZ28" s="14">
        <f t="shared" si="2"/>
        <v>0</v>
      </c>
      <c r="BA28" s="14">
        <f t="shared" si="2"/>
        <v>0</v>
      </c>
      <c r="BB28" s="14">
        <f t="shared" si="2"/>
        <v>0</v>
      </c>
      <c r="BC28" s="14">
        <f t="shared" si="2"/>
        <v>509</v>
      </c>
      <c r="BD28" s="15"/>
    </row>
    <row r="29" spans="1:56" s="24" customFormat="1" ht="15" customHeight="1" x14ac:dyDescent="0.2">
      <c r="A29" s="7">
        <v>1</v>
      </c>
      <c r="B29" s="23"/>
      <c r="C29" s="66"/>
      <c r="D29" s="66"/>
      <c r="E29" s="18" t="s">
        <v>19</v>
      </c>
      <c r="F29" s="18">
        <v>0</v>
      </c>
      <c r="G29" s="18">
        <f t="shared" si="1"/>
        <v>22117873.570000004</v>
      </c>
      <c r="H29" s="18">
        <v>7552444.2400000002</v>
      </c>
      <c r="I29" s="18">
        <v>12519388.07</v>
      </c>
      <c r="J29" s="18">
        <v>2046041.26</v>
      </c>
      <c r="K29" s="18">
        <v>0</v>
      </c>
      <c r="L29" s="18">
        <v>0</v>
      </c>
      <c r="M29" s="18">
        <v>0</v>
      </c>
      <c r="N29" s="18">
        <v>0</v>
      </c>
      <c r="O29" s="18">
        <v>6424152.79</v>
      </c>
      <c r="P29" s="18">
        <v>0</v>
      </c>
      <c r="Q29" s="18">
        <f t="shared" si="3"/>
        <v>696439.25</v>
      </c>
      <c r="R29" s="18">
        <v>250396.78</v>
      </c>
      <c r="S29" s="18">
        <v>399165.51</v>
      </c>
      <c r="T29" s="18">
        <v>46876.959999999999</v>
      </c>
      <c r="U29" s="18">
        <v>0</v>
      </c>
      <c r="V29" s="18">
        <v>0</v>
      </c>
      <c r="W29" s="18">
        <v>0</v>
      </c>
      <c r="X29" s="18">
        <v>0</v>
      </c>
      <c r="Y29" s="18">
        <v>140013.59</v>
      </c>
      <c r="Z29" s="18">
        <v>0</v>
      </c>
      <c r="AA29" s="18">
        <f t="shared" si="4"/>
        <v>6180684.6500000004</v>
      </c>
      <c r="AB29" s="18">
        <v>2159524.87</v>
      </c>
      <c r="AC29" s="18">
        <v>3585479.84</v>
      </c>
      <c r="AD29" s="18">
        <v>435679.94</v>
      </c>
      <c r="AE29" s="18">
        <v>0</v>
      </c>
      <c r="AF29" s="18">
        <v>0</v>
      </c>
      <c r="AG29" s="18">
        <v>0</v>
      </c>
      <c r="AH29" s="18">
        <v>0</v>
      </c>
      <c r="AI29" s="18">
        <v>1078928.23</v>
      </c>
      <c r="AJ29" s="18">
        <v>0</v>
      </c>
      <c r="AK29" s="18">
        <f t="shared" si="5"/>
        <v>3362945.36</v>
      </c>
      <c r="AL29" s="18">
        <v>1190820.99</v>
      </c>
      <c r="AM29" s="18">
        <v>1943254.53</v>
      </c>
      <c r="AN29" s="18">
        <v>228869.84</v>
      </c>
      <c r="AO29" s="18">
        <v>0</v>
      </c>
      <c r="AP29" s="18">
        <v>0</v>
      </c>
      <c r="AQ29" s="18">
        <v>0</v>
      </c>
      <c r="AR29" s="18">
        <v>0</v>
      </c>
      <c r="AS29" s="18">
        <v>592998.72</v>
      </c>
      <c r="AT29" s="19">
        <f t="shared" si="2"/>
        <v>0</v>
      </c>
      <c r="AU29" s="20">
        <f t="shared" si="2"/>
        <v>32357942.830000006</v>
      </c>
      <c r="AV29" s="20">
        <f t="shared" si="2"/>
        <v>11153186.880000001</v>
      </c>
      <c r="AW29" s="20">
        <f t="shared" si="2"/>
        <v>18447287.949999999</v>
      </c>
      <c r="AX29" s="20">
        <f t="shared" si="2"/>
        <v>2757468</v>
      </c>
      <c r="AY29" s="20">
        <f t="shared" si="2"/>
        <v>0</v>
      </c>
      <c r="AZ29" s="20">
        <f t="shared" si="2"/>
        <v>0</v>
      </c>
      <c r="BA29" s="20">
        <f t="shared" si="2"/>
        <v>0</v>
      </c>
      <c r="BB29" s="20">
        <f t="shared" si="2"/>
        <v>0</v>
      </c>
      <c r="BC29" s="20">
        <f t="shared" si="2"/>
        <v>8236093.3300000001</v>
      </c>
      <c r="BD29" s="21">
        <f t="shared" si="6"/>
        <v>40594036.160000004</v>
      </c>
    </row>
    <row r="30" spans="1:56" s="16" customFormat="1" ht="14.25" customHeight="1" x14ac:dyDescent="0.2">
      <c r="A30" s="7">
        <v>1</v>
      </c>
      <c r="B30" s="11" t="s">
        <v>40</v>
      </c>
      <c r="C30" s="65">
        <v>12</v>
      </c>
      <c r="D30" s="65" t="s">
        <v>41</v>
      </c>
      <c r="E30" s="12" t="s">
        <v>18</v>
      </c>
      <c r="F30" s="12">
        <v>0</v>
      </c>
      <c r="G30" s="18">
        <f t="shared" si="1"/>
        <v>7115</v>
      </c>
      <c r="H30" s="12">
        <v>1186</v>
      </c>
      <c r="I30" s="12">
        <v>5929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8"/>
      <c r="R30" s="12">
        <v>83</v>
      </c>
      <c r="S30" s="12">
        <v>389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8"/>
      <c r="AB30" s="12">
        <v>433</v>
      </c>
      <c r="AC30" s="12">
        <v>1809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8"/>
      <c r="AL30" s="12">
        <v>1075</v>
      </c>
      <c r="AM30" s="12">
        <v>3319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3">
        <f t="shared" si="2"/>
        <v>0</v>
      </c>
      <c r="AU30" s="14">
        <f t="shared" si="2"/>
        <v>7115</v>
      </c>
      <c r="AV30" s="14">
        <f t="shared" si="2"/>
        <v>2777</v>
      </c>
      <c r="AW30" s="14">
        <f t="shared" si="2"/>
        <v>11446</v>
      </c>
      <c r="AX30" s="14">
        <f t="shared" si="2"/>
        <v>0</v>
      </c>
      <c r="AY30" s="14">
        <f t="shared" si="2"/>
        <v>0</v>
      </c>
      <c r="AZ30" s="14">
        <f t="shared" si="2"/>
        <v>0</v>
      </c>
      <c r="BA30" s="14">
        <f t="shared" si="2"/>
        <v>0</v>
      </c>
      <c r="BB30" s="14">
        <f t="shared" si="2"/>
        <v>0</v>
      </c>
      <c r="BC30" s="14">
        <f t="shared" si="2"/>
        <v>0</v>
      </c>
      <c r="BD30" s="15"/>
    </row>
    <row r="31" spans="1:56" s="24" customFormat="1" ht="15.75" customHeight="1" x14ac:dyDescent="0.2">
      <c r="A31" s="7">
        <v>1</v>
      </c>
      <c r="B31" s="23"/>
      <c r="C31" s="66"/>
      <c r="D31" s="66"/>
      <c r="E31" s="18" t="s">
        <v>19</v>
      </c>
      <c r="F31" s="18">
        <v>0</v>
      </c>
      <c r="G31" s="18">
        <f t="shared" si="1"/>
        <v>10627403.359999999</v>
      </c>
      <c r="H31" s="18">
        <v>634959.68000000005</v>
      </c>
      <c r="I31" s="18">
        <v>9992443.6799999997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3"/>
        <v>700485.43</v>
      </c>
      <c r="R31" s="18">
        <v>44610.75</v>
      </c>
      <c r="S31" s="18">
        <v>655874.68000000005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f t="shared" si="4"/>
        <v>3279864.13</v>
      </c>
      <c r="AB31" s="18">
        <v>231975.9</v>
      </c>
      <c r="AC31" s="18">
        <v>3047888.23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f t="shared" si="5"/>
        <v>6169703.9100000001</v>
      </c>
      <c r="AL31" s="18">
        <v>575478.68000000005</v>
      </c>
      <c r="AM31" s="18">
        <v>5594225.2300000004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9">
        <f t="shared" si="2"/>
        <v>0</v>
      </c>
      <c r="AU31" s="20">
        <f t="shared" si="2"/>
        <v>20777456.829999998</v>
      </c>
      <c r="AV31" s="20">
        <f t="shared" si="2"/>
        <v>1487025.0100000002</v>
      </c>
      <c r="AW31" s="20">
        <f t="shared" si="2"/>
        <v>19290431.82</v>
      </c>
      <c r="AX31" s="20">
        <f t="shared" si="2"/>
        <v>0</v>
      </c>
      <c r="AY31" s="20">
        <f t="shared" si="2"/>
        <v>0</v>
      </c>
      <c r="AZ31" s="20">
        <f t="shared" si="2"/>
        <v>0</v>
      </c>
      <c r="BA31" s="20">
        <f t="shared" si="2"/>
        <v>0</v>
      </c>
      <c r="BB31" s="20">
        <f t="shared" si="2"/>
        <v>0</v>
      </c>
      <c r="BC31" s="20">
        <f t="shared" si="2"/>
        <v>0</v>
      </c>
      <c r="BD31" s="21">
        <f t="shared" si="6"/>
        <v>20777456.829999998</v>
      </c>
    </row>
    <row r="32" spans="1:56" s="16" customFormat="1" ht="15" customHeight="1" x14ac:dyDescent="0.2">
      <c r="A32" s="7">
        <v>1</v>
      </c>
      <c r="B32" s="11" t="s">
        <v>42</v>
      </c>
      <c r="C32" s="65">
        <v>13</v>
      </c>
      <c r="D32" s="65" t="s">
        <v>43</v>
      </c>
      <c r="E32" s="12" t="s">
        <v>18</v>
      </c>
      <c r="F32" s="12">
        <v>0</v>
      </c>
      <c r="G32" s="18">
        <f t="shared" si="1"/>
        <v>10856</v>
      </c>
      <c r="H32" s="12">
        <v>6828</v>
      </c>
      <c r="I32" s="12">
        <v>4028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8"/>
      <c r="R32" s="12">
        <v>173</v>
      </c>
      <c r="S32" s="12">
        <v>110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8"/>
      <c r="AB32" s="12">
        <v>2309</v>
      </c>
      <c r="AC32" s="12">
        <v>1447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8"/>
      <c r="AL32" s="12">
        <v>1478</v>
      </c>
      <c r="AM32" s="12">
        <v>519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3">
        <f t="shared" si="2"/>
        <v>0</v>
      </c>
      <c r="AU32" s="14">
        <f t="shared" si="2"/>
        <v>10856</v>
      </c>
      <c r="AV32" s="14">
        <f t="shared" si="2"/>
        <v>10788</v>
      </c>
      <c r="AW32" s="14">
        <f t="shared" si="2"/>
        <v>6104</v>
      </c>
      <c r="AX32" s="14">
        <f t="shared" si="2"/>
        <v>0</v>
      </c>
      <c r="AY32" s="14">
        <f t="shared" si="2"/>
        <v>0</v>
      </c>
      <c r="AZ32" s="14">
        <f t="shared" si="2"/>
        <v>0</v>
      </c>
      <c r="BA32" s="14">
        <f t="shared" si="2"/>
        <v>0</v>
      </c>
      <c r="BB32" s="14">
        <f t="shared" si="2"/>
        <v>0</v>
      </c>
      <c r="BC32" s="14">
        <f t="shared" si="2"/>
        <v>0</v>
      </c>
      <c r="BD32" s="15"/>
    </row>
    <row r="33" spans="1:56" s="24" customFormat="1" ht="13.5" customHeight="1" x14ac:dyDescent="0.2">
      <c r="A33" s="7">
        <v>1</v>
      </c>
      <c r="B33" s="23"/>
      <c r="C33" s="66"/>
      <c r="D33" s="66"/>
      <c r="E33" s="18" t="s">
        <v>19</v>
      </c>
      <c r="F33" s="18">
        <v>0</v>
      </c>
      <c r="G33" s="18">
        <f t="shared" si="1"/>
        <v>10443599.629999999</v>
      </c>
      <c r="H33" s="18">
        <v>3655330.5</v>
      </c>
      <c r="I33" s="18">
        <v>6788269.1299999999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3"/>
        <v>277528.43</v>
      </c>
      <c r="R33" s="18">
        <v>92393.82</v>
      </c>
      <c r="S33" s="18">
        <v>185134.61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f t="shared" si="4"/>
        <v>3673373.0700000003</v>
      </c>
      <c r="AB33" s="18">
        <v>1235767.3400000001</v>
      </c>
      <c r="AC33" s="18">
        <v>2437605.73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f t="shared" si="5"/>
        <v>1665368.8599999999</v>
      </c>
      <c r="AL33" s="18">
        <v>791122.08</v>
      </c>
      <c r="AM33" s="18">
        <v>874246.78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9">
        <f t="shared" si="2"/>
        <v>0</v>
      </c>
      <c r="AU33" s="20">
        <f t="shared" si="2"/>
        <v>16059869.989999998</v>
      </c>
      <c r="AV33" s="20">
        <f t="shared" si="2"/>
        <v>5774613.7400000002</v>
      </c>
      <c r="AW33" s="20">
        <f t="shared" si="2"/>
        <v>10285256.25</v>
      </c>
      <c r="AX33" s="20">
        <f t="shared" si="2"/>
        <v>0</v>
      </c>
      <c r="AY33" s="20">
        <f t="shared" si="2"/>
        <v>0</v>
      </c>
      <c r="AZ33" s="20">
        <f t="shared" si="2"/>
        <v>0</v>
      </c>
      <c r="BA33" s="20">
        <f t="shared" si="2"/>
        <v>0</v>
      </c>
      <c r="BB33" s="20">
        <f t="shared" si="2"/>
        <v>0</v>
      </c>
      <c r="BC33" s="20">
        <f t="shared" si="2"/>
        <v>0</v>
      </c>
      <c r="BD33" s="21">
        <f t="shared" si="6"/>
        <v>16059869.989999998</v>
      </c>
    </row>
    <row r="34" spans="1:56" s="16" customFormat="1" ht="19.5" customHeight="1" x14ac:dyDescent="0.2">
      <c r="A34" s="7">
        <v>1</v>
      </c>
      <c r="B34" s="11" t="s">
        <v>44</v>
      </c>
      <c r="C34" s="65">
        <v>14</v>
      </c>
      <c r="D34" s="65" t="s">
        <v>45</v>
      </c>
      <c r="E34" s="12" t="s">
        <v>18</v>
      </c>
      <c r="F34" s="12">
        <v>0</v>
      </c>
      <c r="G34" s="18">
        <f t="shared" si="1"/>
        <v>6736</v>
      </c>
      <c r="H34" s="12">
        <v>789</v>
      </c>
      <c r="I34" s="12">
        <v>5947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8"/>
      <c r="R34" s="12">
        <v>22</v>
      </c>
      <c r="S34" s="12">
        <v>174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8"/>
      <c r="AB34" s="12">
        <v>281</v>
      </c>
      <c r="AC34" s="12">
        <v>2077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8"/>
      <c r="AL34" s="12">
        <v>297</v>
      </c>
      <c r="AM34" s="12">
        <v>951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3">
        <f t="shared" si="2"/>
        <v>0</v>
      </c>
      <c r="AU34" s="14">
        <f t="shared" si="2"/>
        <v>6736</v>
      </c>
      <c r="AV34" s="14">
        <f t="shared" si="2"/>
        <v>1389</v>
      </c>
      <c r="AW34" s="14">
        <f t="shared" si="2"/>
        <v>9149</v>
      </c>
      <c r="AX34" s="14">
        <f t="shared" si="2"/>
        <v>0</v>
      </c>
      <c r="AY34" s="14">
        <f t="shared" si="2"/>
        <v>0</v>
      </c>
      <c r="AZ34" s="14">
        <f t="shared" si="2"/>
        <v>0</v>
      </c>
      <c r="BA34" s="14">
        <f t="shared" si="2"/>
        <v>0</v>
      </c>
      <c r="BB34" s="14">
        <f t="shared" si="2"/>
        <v>0</v>
      </c>
      <c r="BC34" s="14">
        <f t="shared" si="2"/>
        <v>0</v>
      </c>
      <c r="BD34" s="15"/>
    </row>
    <row r="35" spans="1:56" s="24" customFormat="1" ht="21" customHeight="1" x14ac:dyDescent="0.2">
      <c r="A35" s="7">
        <v>1</v>
      </c>
      <c r="B35" s="23"/>
      <c r="C35" s="66"/>
      <c r="D35" s="66"/>
      <c r="E35" s="18" t="s">
        <v>19</v>
      </c>
      <c r="F35" s="18">
        <v>0</v>
      </c>
      <c r="G35" s="18">
        <f t="shared" si="1"/>
        <v>10444221.699999999</v>
      </c>
      <c r="H35" s="18">
        <v>422315.1</v>
      </c>
      <c r="I35" s="18">
        <v>10021906.6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3"/>
        <v>304844.24</v>
      </c>
      <c r="R35" s="18">
        <v>11896.2</v>
      </c>
      <c r="S35" s="18">
        <v>292948.03999999998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f t="shared" si="4"/>
        <v>3650147.6799999997</v>
      </c>
      <c r="AB35" s="18">
        <v>150189.53</v>
      </c>
      <c r="AC35" s="18">
        <v>3499958.15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f t="shared" si="5"/>
        <v>1762616.74</v>
      </c>
      <c r="AL35" s="18">
        <v>159111.67999999999</v>
      </c>
      <c r="AM35" s="18">
        <v>1603505.06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9">
        <f t="shared" si="2"/>
        <v>0</v>
      </c>
      <c r="AU35" s="20">
        <f t="shared" si="2"/>
        <v>16161830.359999999</v>
      </c>
      <c r="AV35" s="20">
        <f t="shared" si="2"/>
        <v>743512.51</v>
      </c>
      <c r="AW35" s="20">
        <f t="shared" si="2"/>
        <v>15418317.85</v>
      </c>
      <c r="AX35" s="20">
        <f t="shared" si="2"/>
        <v>0</v>
      </c>
      <c r="AY35" s="20">
        <f t="shared" si="2"/>
        <v>0</v>
      </c>
      <c r="AZ35" s="20">
        <f t="shared" si="2"/>
        <v>0</v>
      </c>
      <c r="BA35" s="20">
        <f t="shared" si="2"/>
        <v>0</v>
      </c>
      <c r="BB35" s="20">
        <f t="shared" si="2"/>
        <v>0</v>
      </c>
      <c r="BC35" s="20">
        <f t="shared" si="2"/>
        <v>0</v>
      </c>
      <c r="BD35" s="21">
        <f t="shared" si="6"/>
        <v>16161830.359999999</v>
      </c>
    </row>
    <row r="36" spans="1:56" s="16" customFormat="1" ht="16.5" customHeight="1" x14ac:dyDescent="0.2">
      <c r="A36" s="7">
        <v>1</v>
      </c>
      <c r="B36" s="11" t="s">
        <v>46</v>
      </c>
      <c r="C36" s="65">
        <v>15</v>
      </c>
      <c r="D36" s="65" t="s">
        <v>47</v>
      </c>
      <c r="E36" s="12" t="s">
        <v>18</v>
      </c>
      <c r="F36" s="12">
        <v>0</v>
      </c>
      <c r="G36" s="18">
        <f t="shared" si="1"/>
        <v>11929</v>
      </c>
      <c r="H36" s="12">
        <v>7574</v>
      </c>
      <c r="I36" s="12">
        <v>4355</v>
      </c>
      <c r="J36" s="12">
        <v>0</v>
      </c>
      <c r="K36" s="12">
        <v>0</v>
      </c>
      <c r="L36" s="12">
        <v>456</v>
      </c>
      <c r="M36" s="12">
        <v>0</v>
      </c>
      <c r="N36" s="12">
        <v>0</v>
      </c>
      <c r="O36" s="12">
        <v>209</v>
      </c>
      <c r="P36" s="12">
        <v>0</v>
      </c>
      <c r="Q36" s="18"/>
      <c r="R36" s="12">
        <v>238</v>
      </c>
      <c r="S36" s="12">
        <v>144</v>
      </c>
      <c r="T36" s="12">
        <v>0</v>
      </c>
      <c r="U36" s="12">
        <v>0</v>
      </c>
      <c r="V36" s="12">
        <v>24</v>
      </c>
      <c r="W36" s="12">
        <v>0</v>
      </c>
      <c r="X36" s="12">
        <v>0</v>
      </c>
      <c r="Y36" s="12">
        <v>2</v>
      </c>
      <c r="Z36" s="12">
        <v>0</v>
      </c>
      <c r="AA36" s="18"/>
      <c r="AB36" s="12">
        <v>3271</v>
      </c>
      <c r="AC36" s="12">
        <v>1991</v>
      </c>
      <c r="AD36" s="12">
        <v>0</v>
      </c>
      <c r="AE36" s="12">
        <v>0</v>
      </c>
      <c r="AF36" s="12">
        <v>196</v>
      </c>
      <c r="AG36" s="12">
        <v>0</v>
      </c>
      <c r="AH36" s="12">
        <v>0</v>
      </c>
      <c r="AI36" s="12">
        <v>85</v>
      </c>
      <c r="AJ36" s="12">
        <v>0</v>
      </c>
      <c r="AK36" s="18"/>
      <c r="AL36" s="12">
        <v>1461</v>
      </c>
      <c r="AM36" s="12">
        <v>810</v>
      </c>
      <c r="AN36" s="12">
        <v>0</v>
      </c>
      <c r="AO36" s="12">
        <v>0</v>
      </c>
      <c r="AP36" s="12">
        <v>136</v>
      </c>
      <c r="AQ36" s="12">
        <v>0</v>
      </c>
      <c r="AR36" s="12">
        <v>0</v>
      </c>
      <c r="AS36" s="12">
        <v>31</v>
      </c>
      <c r="AT36" s="13">
        <f t="shared" si="2"/>
        <v>0</v>
      </c>
      <c r="AU36" s="14">
        <f t="shared" si="2"/>
        <v>11929</v>
      </c>
      <c r="AV36" s="14">
        <f t="shared" si="2"/>
        <v>12544</v>
      </c>
      <c r="AW36" s="14">
        <f t="shared" si="2"/>
        <v>7300</v>
      </c>
      <c r="AX36" s="14">
        <f t="shared" si="2"/>
        <v>0</v>
      </c>
      <c r="AY36" s="14">
        <f t="shared" si="2"/>
        <v>0</v>
      </c>
      <c r="AZ36" s="14">
        <f t="shared" si="2"/>
        <v>812</v>
      </c>
      <c r="BA36" s="14">
        <f t="shared" si="2"/>
        <v>0</v>
      </c>
      <c r="BB36" s="14">
        <f t="shared" si="2"/>
        <v>0</v>
      </c>
      <c r="BC36" s="14">
        <f t="shared" si="2"/>
        <v>327</v>
      </c>
      <c r="BD36" s="15"/>
    </row>
    <row r="37" spans="1:56" s="24" customFormat="1" x14ac:dyDescent="0.2">
      <c r="A37" s="7">
        <v>1</v>
      </c>
      <c r="B37" s="23"/>
      <c r="C37" s="66"/>
      <c r="D37" s="66"/>
      <c r="E37" s="18" t="s">
        <v>19</v>
      </c>
      <c r="F37" s="18">
        <v>0</v>
      </c>
      <c r="G37" s="18">
        <f t="shared" si="1"/>
        <v>11685906.780000001</v>
      </c>
      <c r="H37" s="18">
        <v>4467972.96</v>
      </c>
      <c r="I37" s="18">
        <v>7217933.8200000003</v>
      </c>
      <c r="J37" s="18">
        <v>0</v>
      </c>
      <c r="K37" s="18">
        <v>0</v>
      </c>
      <c r="L37" s="18">
        <v>16427567.18</v>
      </c>
      <c r="M37" s="18">
        <v>0</v>
      </c>
      <c r="N37" s="18">
        <v>0</v>
      </c>
      <c r="O37" s="18">
        <v>3218723.25</v>
      </c>
      <c r="P37" s="18">
        <v>0</v>
      </c>
      <c r="Q37" s="18">
        <f t="shared" si="3"/>
        <v>377844.69</v>
      </c>
      <c r="R37" s="18">
        <v>139932.23000000001</v>
      </c>
      <c r="S37" s="18">
        <v>237912.46</v>
      </c>
      <c r="T37" s="18">
        <v>0</v>
      </c>
      <c r="U37" s="18">
        <v>0</v>
      </c>
      <c r="V37" s="18">
        <v>876916.4</v>
      </c>
      <c r="W37" s="18">
        <v>0</v>
      </c>
      <c r="X37" s="18">
        <v>0</v>
      </c>
      <c r="Y37" s="18">
        <v>35149.870000000003</v>
      </c>
      <c r="Z37" s="18">
        <v>0</v>
      </c>
      <c r="AA37" s="18">
        <f t="shared" si="4"/>
        <v>5229227.82</v>
      </c>
      <c r="AB37" s="18">
        <v>1929244.88</v>
      </c>
      <c r="AC37" s="18">
        <v>3299982.94</v>
      </c>
      <c r="AD37" s="18">
        <v>0</v>
      </c>
      <c r="AE37" s="18">
        <v>0</v>
      </c>
      <c r="AF37" s="18">
        <v>7015331.1799999997</v>
      </c>
      <c r="AG37" s="18">
        <v>0</v>
      </c>
      <c r="AH37" s="18">
        <v>0</v>
      </c>
      <c r="AI37" s="18">
        <v>1300544.96</v>
      </c>
      <c r="AJ37" s="18">
        <v>0</v>
      </c>
      <c r="AK37" s="18">
        <f t="shared" si="5"/>
        <v>2201850.7800000003</v>
      </c>
      <c r="AL37" s="18">
        <v>860575.06</v>
      </c>
      <c r="AM37" s="18">
        <v>1341275.72</v>
      </c>
      <c r="AN37" s="18">
        <v>0</v>
      </c>
      <c r="AO37" s="18">
        <v>0</v>
      </c>
      <c r="AP37" s="18">
        <v>4910731.83</v>
      </c>
      <c r="AQ37" s="18">
        <v>0</v>
      </c>
      <c r="AR37" s="18">
        <v>0</v>
      </c>
      <c r="AS37" s="18">
        <v>466991.05</v>
      </c>
      <c r="AT37" s="19">
        <f t="shared" si="2"/>
        <v>0</v>
      </c>
      <c r="AU37" s="20">
        <f t="shared" si="2"/>
        <v>19494830.07</v>
      </c>
      <c r="AV37" s="20">
        <f t="shared" si="2"/>
        <v>7397725.1299999999</v>
      </c>
      <c r="AW37" s="20">
        <f t="shared" si="2"/>
        <v>12097104.940000001</v>
      </c>
      <c r="AX37" s="20">
        <f t="shared" si="2"/>
        <v>0</v>
      </c>
      <c r="AY37" s="20">
        <f t="shared" si="2"/>
        <v>0</v>
      </c>
      <c r="AZ37" s="20">
        <f t="shared" si="2"/>
        <v>29230546.59</v>
      </c>
      <c r="BA37" s="20">
        <f t="shared" si="2"/>
        <v>0</v>
      </c>
      <c r="BB37" s="20">
        <f t="shared" si="2"/>
        <v>0</v>
      </c>
      <c r="BC37" s="20">
        <f t="shared" si="2"/>
        <v>5021409.13</v>
      </c>
      <c r="BD37" s="21">
        <f t="shared" si="6"/>
        <v>53746785.789999999</v>
      </c>
    </row>
    <row r="38" spans="1:56" s="16" customFormat="1" ht="13.5" customHeight="1" x14ac:dyDescent="0.2">
      <c r="A38" s="7">
        <v>1</v>
      </c>
      <c r="B38" s="11" t="s">
        <v>48</v>
      </c>
      <c r="C38" s="65">
        <v>16</v>
      </c>
      <c r="D38" s="65" t="s">
        <v>49</v>
      </c>
      <c r="E38" s="12" t="s">
        <v>18</v>
      </c>
      <c r="F38" s="12">
        <v>0</v>
      </c>
      <c r="G38" s="18">
        <f t="shared" si="1"/>
        <v>6589</v>
      </c>
      <c r="H38" s="12">
        <v>4950</v>
      </c>
      <c r="I38" s="12">
        <v>1639</v>
      </c>
      <c r="J38" s="12">
        <v>0</v>
      </c>
      <c r="K38" s="12">
        <v>0</v>
      </c>
      <c r="L38" s="12">
        <v>240</v>
      </c>
      <c r="M38" s="12">
        <v>0</v>
      </c>
      <c r="N38" s="12">
        <v>0</v>
      </c>
      <c r="O38" s="12">
        <v>72</v>
      </c>
      <c r="P38" s="12">
        <v>0</v>
      </c>
      <c r="Q38" s="18"/>
      <c r="R38" s="12">
        <v>157</v>
      </c>
      <c r="S38" s="12">
        <v>55</v>
      </c>
      <c r="T38" s="12">
        <v>0</v>
      </c>
      <c r="U38" s="12">
        <v>0</v>
      </c>
      <c r="V38" s="12">
        <v>14</v>
      </c>
      <c r="W38" s="12">
        <v>0</v>
      </c>
      <c r="X38" s="12">
        <v>0</v>
      </c>
      <c r="Y38" s="12">
        <v>2</v>
      </c>
      <c r="Z38" s="12">
        <v>0</v>
      </c>
      <c r="AA38" s="18"/>
      <c r="AB38" s="12">
        <v>1728</v>
      </c>
      <c r="AC38" s="12">
        <v>528</v>
      </c>
      <c r="AD38" s="12">
        <v>0</v>
      </c>
      <c r="AE38" s="12">
        <v>0</v>
      </c>
      <c r="AF38" s="12">
        <v>86</v>
      </c>
      <c r="AG38" s="12">
        <v>0</v>
      </c>
      <c r="AH38" s="12">
        <v>0</v>
      </c>
      <c r="AI38" s="12">
        <v>32</v>
      </c>
      <c r="AJ38" s="12">
        <v>0</v>
      </c>
      <c r="AK38" s="18"/>
      <c r="AL38" s="12">
        <v>970</v>
      </c>
      <c r="AM38" s="12">
        <v>314</v>
      </c>
      <c r="AN38" s="12">
        <v>0</v>
      </c>
      <c r="AO38" s="12">
        <v>0</v>
      </c>
      <c r="AP38" s="12">
        <v>66</v>
      </c>
      <c r="AQ38" s="12">
        <v>0</v>
      </c>
      <c r="AR38" s="12">
        <v>0</v>
      </c>
      <c r="AS38" s="12">
        <v>17</v>
      </c>
      <c r="AT38" s="13">
        <f t="shared" si="2"/>
        <v>0</v>
      </c>
      <c r="AU38" s="14">
        <f t="shared" si="2"/>
        <v>6589</v>
      </c>
      <c r="AV38" s="14">
        <f t="shared" si="2"/>
        <v>7805</v>
      </c>
      <c r="AW38" s="14">
        <f t="shared" si="2"/>
        <v>2536</v>
      </c>
      <c r="AX38" s="14">
        <f t="shared" si="2"/>
        <v>0</v>
      </c>
      <c r="AY38" s="14">
        <f t="shared" si="2"/>
        <v>0</v>
      </c>
      <c r="AZ38" s="14">
        <f t="shared" si="2"/>
        <v>406</v>
      </c>
      <c r="BA38" s="14">
        <f t="shared" si="2"/>
        <v>0</v>
      </c>
      <c r="BB38" s="14">
        <f t="shared" si="2"/>
        <v>0</v>
      </c>
      <c r="BC38" s="14">
        <f t="shared" si="2"/>
        <v>123</v>
      </c>
      <c r="BD38" s="15"/>
    </row>
    <row r="39" spans="1:56" s="24" customFormat="1" x14ac:dyDescent="0.2">
      <c r="A39" s="7">
        <v>1</v>
      </c>
      <c r="B39" s="23"/>
      <c r="C39" s="66"/>
      <c r="D39" s="66"/>
      <c r="E39" s="18" t="s">
        <v>19</v>
      </c>
      <c r="F39" s="18">
        <v>0</v>
      </c>
      <c r="G39" s="18">
        <f t="shared" si="1"/>
        <v>5641169.4499999993</v>
      </c>
      <c r="H39" s="18">
        <v>2924369.05</v>
      </c>
      <c r="I39" s="18">
        <v>2716800.4</v>
      </c>
      <c r="J39" s="18">
        <v>0</v>
      </c>
      <c r="K39" s="18">
        <v>0</v>
      </c>
      <c r="L39" s="18">
        <v>8740548.7799999993</v>
      </c>
      <c r="M39" s="18">
        <v>0</v>
      </c>
      <c r="N39" s="18">
        <v>0</v>
      </c>
      <c r="O39" s="18">
        <v>1104535.68</v>
      </c>
      <c r="P39" s="18">
        <v>0</v>
      </c>
      <c r="Q39" s="18">
        <f t="shared" si="3"/>
        <v>183713.2</v>
      </c>
      <c r="R39" s="18">
        <v>92419.35</v>
      </c>
      <c r="S39" s="18">
        <v>91293.85</v>
      </c>
      <c r="T39" s="18">
        <v>0</v>
      </c>
      <c r="U39" s="18">
        <v>0</v>
      </c>
      <c r="V39" s="18">
        <v>518507.13</v>
      </c>
      <c r="W39" s="18">
        <v>0</v>
      </c>
      <c r="X39" s="18">
        <v>0</v>
      </c>
      <c r="Y39" s="18">
        <v>30055.39</v>
      </c>
      <c r="Z39" s="18">
        <v>0</v>
      </c>
      <c r="AA39" s="18">
        <f t="shared" si="4"/>
        <v>1895787.9300000002</v>
      </c>
      <c r="AB39" s="18">
        <v>1020859.54</v>
      </c>
      <c r="AC39" s="18">
        <v>874928.39</v>
      </c>
      <c r="AD39" s="18">
        <v>0</v>
      </c>
      <c r="AE39" s="18">
        <v>0</v>
      </c>
      <c r="AF39" s="18">
        <v>3140671.77</v>
      </c>
      <c r="AG39" s="18">
        <v>0</v>
      </c>
      <c r="AH39" s="18">
        <v>0</v>
      </c>
      <c r="AI39" s="18">
        <v>484643.21</v>
      </c>
      <c r="AJ39" s="18">
        <v>0</v>
      </c>
      <c r="AK39" s="18">
        <f t="shared" si="5"/>
        <v>1092670.3999999999</v>
      </c>
      <c r="AL39" s="18">
        <v>572018.03</v>
      </c>
      <c r="AM39" s="18">
        <v>520652.37</v>
      </c>
      <c r="AN39" s="18">
        <v>0</v>
      </c>
      <c r="AO39" s="18">
        <v>0</v>
      </c>
      <c r="AP39" s="18">
        <v>2414761.7799999998</v>
      </c>
      <c r="AQ39" s="18">
        <v>0</v>
      </c>
      <c r="AR39" s="18">
        <v>0</v>
      </c>
      <c r="AS39" s="18">
        <v>259227.76</v>
      </c>
      <c r="AT39" s="19">
        <f t="shared" si="2"/>
        <v>0</v>
      </c>
      <c r="AU39" s="20">
        <f t="shared" si="2"/>
        <v>8813340.9800000004</v>
      </c>
      <c r="AV39" s="20">
        <f t="shared" si="2"/>
        <v>4609665.97</v>
      </c>
      <c r="AW39" s="20">
        <f t="shared" si="2"/>
        <v>4203675.01</v>
      </c>
      <c r="AX39" s="20">
        <f t="shared" si="2"/>
        <v>0</v>
      </c>
      <c r="AY39" s="20">
        <f t="shared" si="2"/>
        <v>0</v>
      </c>
      <c r="AZ39" s="20">
        <f t="shared" si="2"/>
        <v>14814489.459999999</v>
      </c>
      <c r="BA39" s="20">
        <f t="shared" si="2"/>
        <v>0</v>
      </c>
      <c r="BB39" s="20">
        <f t="shared" si="2"/>
        <v>0</v>
      </c>
      <c r="BC39" s="20">
        <f t="shared" si="2"/>
        <v>1878462.04</v>
      </c>
      <c r="BD39" s="21">
        <f t="shared" si="6"/>
        <v>25506292.48</v>
      </c>
    </row>
    <row r="40" spans="1:56" s="16" customFormat="1" ht="16.5" customHeight="1" x14ac:dyDescent="0.2">
      <c r="A40" s="7">
        <v>1</v>
      </c>
      <c r="B40" s="11" t="s">
        <v>50</v>
      </c>
      <c r="C40" s="65">
        <v>17</v>
      </c>
      <c r="D40" s="65" t="s">
        <v>51</v>
      </c>
      <c r="E40" s="12" t="s">
        <v>18</v>
      </c>
      <c r="F40" s="12">
        <v>0</v>
      </c>
      <c r="G40" s="18">
        <f t="shared" si="1"/>
        <v>4498</v>
      </c>
      <c r="H40" s="12">
        <v>3145</v>
      </c>
      <c r="I40" s="12">
        <v>1353</v>
      </c>
      <c r="J40" s="12">
        <v>0</v>
      </c>
      <c r="K40" s="12">
        <v>0</v>
      </c>
      <c r="L40" s="12">
        <v>344</v>
      </c>
      <c r="M40" s="12">
        <v>0</v>
      </c>
      <c r="N40" s="12">
        <v>0</v>
      </c>
      <c r="O40" s="12">
        <v>73</v>
      </c>
      <c r="P40" s="12">
        <v>0</v>
      </c>
      <c r="Q40" s="18"/>
      <c r="R40" s="12">
        <v>69</v>
      </c>
      <c r="S40" s="12">
        <v>49</v>
      </c>
      <c r="T40" s="12">
        <v>0</v>
      </c>
      <c r="U40" s="12">
        <v>0</v>
      </c>
      <c r="V40" s="12">
        <v>7</v>
      </c>
      <c r="W40" s="12">
        <v>0</v>
      </c>
      <c r="X40" s="12">
        <v>0</v>
      </c>
      <c r="Y40" s="12">
        <v>1</v>
      </c>
      <c r="Z40" s="12">
        <v>0</v>
      </c>
      <c r="AA40" s="18"/>
      <c r="AB40" s="12">
        <v>1274</v>
      </c>
      <c r="AC40" s="12">
        <v>591</v>
      </c>
      <c r="AD40" s="12">
        <v>0</v>
      </c>
      <c r="AE40" s="12">
        <v>0</v>
      </c>
      <c r="AF40" s="12">
        <v>124</v>
      </c>
      <c r="AG40" s="12">
        <v>0</v>
      </c>
      <c r="AH40" s="12">
        <v>0</v>
      </c>
      <c r="AI40" s="12">
        <v>27</v>
      </c>
      <c r="AJ40" s="12">
        <v>0</v>
      </c>
      <c r="AK40" s="18"/>
      <c r="AL40" s="12">
        <v>384</v>
      </c>
      <c r="AM40" s="12">
        <v>176</v>
      </c>
      <c r="AN40" s="12">
        <v>0</v>
      </c>
      <c r="AO40" s="12">
        <v>0</v>
      </c>
      <c r="AP40" s="12">
        <v>51</v>
      </c>
      <c r="AQ40" s="12">
        <v>0</v>
      </c>
      <c r="AR40" s="12">
        <v>0</v>
      </c>
      <c r="AS40" s="12">
        <v>9</v>
      </c>
      <c r="AT40" s="13">
        <f t="shared" si="2"/>
        <v>0</v>
      </c>
      <c r="AU40" s="14">
        <f t="shared" si="2"/>
        <v>4498</v>
      </c>
      <c r="AV40" s="14">
        <f t="shared" si="2"/>
        <v>4872</v>
      </c>
      <c r="AW40" s="14">
        <f t="shared" si="2"/>
        <v>2169</v>
      </c>
      <c r="AX40" s="14">
        <f t="shared" si="2"/>
        <v>0</v>
      </c>
      <c r="AY40" s="14">
        <f t="shared" si="2"/>
        <v>0</v>
      </c>
      <c r="AZ40" s="14">
        <f t="shared" si="2"/>
        <v>526</v>
      </c>
      <c r="BA40" s="14">
        <f t="shared" si="2"/>
        <v>0</v>
      </c>
      <c r="BB40" s="14">
        <f t="shared" si="2"/>
        <v>0</v>
      </c>
      <c r="BC40" s="14">
        <f t="shared" si="2"/>
        <v>110</v>
      </c>
      <c r="BD40" s="15"/>
    </row>
    <row r="41" spans="1:56" s="24" customFormat="1" x14ac:dyDescent="0.2">
      <c r="A41" s="7">
        <v>1</v>
      </c>
      <c r="B41" s="23"/>
      <c r="C41" s="66"/>
      <c r="D41" s="66"/>
      <c r="E41" s="18" t="s">
        <v>19</v>
      </c>
      <c r="F41" s="18">
        <v>0</v>
      </c>
      <c r="G41" s="18">
        <f t="shared" si="1"/>
        <v>4105765.82</v>
      </c>
      <c r="H41" s="18">
        <v>1862690.46</v>
      </c>
      <c r="I41" s="18">
        <v>2243075.36</v>
      </c>
      <c r="J41" s="18">
        <v>0</v>
      </c>
      <c r="K41" s="18">
        <v>0</v>
      </c>
      <c r="L41" s="18">
        <v>11853146.439999999</v>
      </c>
      <c r="M41" s="18">
        <v>0</v>
      </c>
      <c r="N41" s="18">
        <v>0</v>
      </c>
      <c r="O41" s="18">
        <v>1110655.8600000001</v>
      </c>
      <c r="P41" s="18">
        <v>0</v>
      </c>
      <c r="Q41" s="18">
        <f t="shared" si="3"/>
        <v>119889.59</v>
      </c>
      <c r="R41" s="18">
        <v>40213.599999999999</v>
      </c>
      <c r="S41" s="18">
        <v>79675.990000000005</v>
      </c>
      <c r="T41" s="18">
        <v>0</v>
      </c>
      <c r="U41" s="18">
        <v>0</v>
      </c>
      <c r="V41" s="18">
        <v>235613</v>
      </c>
      <c r="W41" s="18">
        <v>0</v>
      </c>
      <c r="X41" s="18">
        <v>0</v>
      </c>
      <c r="Y41" s="18">
        <v>11673.56</v>
      </c>
      <c r="Z41" s="18">
        <v>0</v>
      </c>
      <c r="AA41" s="18">
        <f t="shared" si="4"/>
        <v>1733930.46</v>
      </c>
      <c r="AB41" s="18">
        <v>754670.23</v>
      </c>
      <c r="AC41" s="18">
        <v>979260.23</v>
      </c>
      <c r="AD41" s="18">
        <v>0</v>
      </c>
      <c r="AE41" s="18">
        <v>0</v>
      </c>
      <c r="AF41" s="18">
        <v>4277282.2</v>
      </c>
      <c r="AG41" s="18">
        <v>0</v>
      </c>
      <c r="AH41" s="18">
        <v>0</v>
      </c>
      <c r="AI41" s="18">
        <v>400236.35</v>
      </c>
      <c r="AJ41" s="18">
        <v>0</v>
      </c>
      <c r="AK41" s="18">
        <f t="shared" si="5"/>
        <v>518712.38</v>
      </c>
      <c r="AL41" s="18">
        <v>227243.96</v>
      </c>
      <c r="AM41" s="18">
        <v>291468.42</v>
      </c>
      <c r="AN41" s="18">
        <v>0</v>
      </c>
      <c r="AO41" s="18">
        <v>0</v>
      </c>
      <c r="AP41" s="18">
        <v>1758035.48</v>
      </c>
      <c r="AQ41" s="18">
        <v>0</v>
      </c>
      <c r="AR41" s="18">
        <v>0</v>
      </c>
      <c r="AS41" s="18">
        <v>145085.68</v>
      </c>
      <c r="AT41" s="19">
        <f t="shared" si="2"/>
        <v>0</v>
      </c>
      <c r="AU41" s="20">
        <f t="shared" si="2"/>
        <v>6478298.25</v>
      </c>
      <c r="AV41" s="20">
        <f t="shared" si="2"/>
        <v>2884818.25</v>
      </c>
      <c r="AW41" s="20">
        <f t="shared" si="2"/>
        <v>3593480</v>
      </c>
      <c r="AX41" s="20">
        <f t="shared" si="2"/>
        <v>0</v>
      </c>
      <c r="AY41" s="20">
        <f t="shared" si="2"/>
        <v>0</v>
      </c>
      <c r="AZ41" s="20">
        <f t="shared" si="2"/>
        <v>18124077.119999997</v>
      </c>
      <c r="BA41" s="20">
        <f t="shared" si="2"/>
        <v>0</v>
      </c>
      <c r="BB41" s="20">
        <f t="shared" si="2"/>
        <v>0</v>
      </c>
      <c r="BC41" s="20">
        <f t="shared" si="2"/>
        <v>1667651.4500000002</v>
      </c>
      <c r="BD41" s="21">
        <f t="shared" si="6"/>
        <v>26270026.819999997</v>
      </c>
    </row>
    <row r="42" spans="1:56" s="16" customFormat="1" ht="15.75" customHeight="1" x14ac:dyDescent="0.2">
      <c r="A42" s="7">
        <v>1</v>
      </c>
      <c r="B42" s="11" t="s">
        <v>52</v>
      </c>
      <c r="C42" s="65">
        <v>18</v>
      </c>
      <c r="D42" s="65" t="s">
        <v>53</v>
      </c>
      <c r="E42" s="12" t="s">
        <v>18</v>
      </c>
      <c r="F42" s="12">
        <v>0</v>
      </c>
      <c r="G42" s="18">
        <f t="shared" si="1"/>
        <v>19565</v>
      </c>
      <c r="H42" s="12">
        <v>12484</v>
      </c>
      <c r="I42" s="12">
        <v>5113</v>
      </c>
      <c r="J42" s="12">
        <v>1968</v>
      </c>
      <c r="K42" s="12">
        <v>0</v>
      </c>
      <c r="L42" s="12">
        <v>0</v>
      </c>
      <c r="M42" s="12">
        <v>0</v>
      </c>
      <c r="N42" s="12">
        <v>0</v>
      </c>
      <c r="O42" s="12">
        <v>141</v>
      </c>
      <c r="P42" s="12">
        <v>0</v>
      </c>
      <c r="Q42" s="18"/>
      <c r="R42" s="12">
        <v>490</v>
      </c>
      <c r="S42" s="12">
        <v>201</v>
      </c>
      <c r="T42" s="12">
        <v>90</v>
      </c>
      <c r="U42" s="12">
        <v>0</v>
      </c>
      <c r="V42" s="12">
        <v>0</v>
      </c>
      <c r="W42" s="12">
        <v>0</v>
      </c>
      <c r="X42" s="12">
        <v>0</v>
      </c>
      <c r="Y42" s="12">
        <v>4</v>
      </c>
      <c r="Z42" s="12">
        <v>0</v>
      </c>
      <c r="AA42" s="18"/>
      <c r="AB42" s="12">
        <v>5930</v>
      </c>
      <c r="AC42" s="12">
        <v>2429</v>
      </c>
      <c r="AD42" s="12">
        <v>1002</v>
      </c>
      <c r="AE42" s="12">
        <v>0</v>
      </c>
      <c r="AF42" s="12">
        <v>0</v>
      </c>
      <c r="AG42" s="12">
        <v>0</v>
      </c>
      <c r="AH42" s="12">
        <v>0</v>
      </c>
      <c r="AI42" s="12">
        <v>68</v>
      </c>
      <c r="AJ42" s="12">
        <v>0</v>
      </c>
      <c r="AK42" s="18"/>
      <c r="AL42" s="12">
        <v>2462</v>
      </c>
      <c r="AM42" s="12">
        <v>1008</v>
      </c>
      <c r="AN42" s="12">
        <v>406</v>
      </c>
      <c r="AO42" s="12">
        <v>0</v>
      </c>
      <c r="AP42" s="12">
        <v>0</v>
      </c>
      <c r="AQ42" s="12">
        <v>0</v>
      </c>
      <c r="AR42" s="12">
        <v>0</v>
      </c>
      <c r="AS42" s="12">
        <v>35</v>
      </c>
      <c r="AT42" s="13">
        <f t="shared" si="2"/>
        <v>0</v>
      </c>
      <c r="AU42" s="14">
        <f t="shared" si="2"/>
        <v>19565</v>
      </c>
      <c r="AV42" s="14">
        <f t="shared" si="2"/>
        <v>21366</v>
      </c>
      <c r="AW42" s="14">
        <f t="shared" si="2"/>
        <v>8751</v>
      </c>
      <c r="AX42" s="14">
        <f t="shared" si="2"/>
        <v>3466</v>
      </c>
      <c r="AY42" s="14">
        <f t="shared" si="2"/>
        <v>0</v>
      </c>
      <c r="AZ42" s="14">
        <f t="shared" si="2"/>
        <v>0</v>
      </c>
      <c r="BA42" s="14">
        <f t="shared" si="2"/>
        <v>0</v>
      </c>
      <c r="BB42" s="14">
        <f t="shared" si="2"/>
        <v>0</v>
      </c>
      <c r="BC42" s="14">
        <f t="shared" si="2"/>
        <v>248</v>
      </c>
      <c r="BD42" s="15"/>
    </row>
    <row r="43" spans="1:56" s="24" customFormat="1" ht="16.5" customHeight="1" x14ac:dyDescent="0.2">
      <c r="A43" s="7">
        <v>1</v>
      </c>
      <c r="B43" s="23"/>
      <c r="C43" s="66"/>
      <c r="D43" s="66"/>
      <c r="E43" s="18" t="s">
        <v>19</v>
      </c>
      <c r="F43" s="18">
        <v>0</v>
      </c>
      <c r="G43" s="18">
        <f t="shared" si="1"/>
        <v>21578658.490000002</v>
      </c>
      <c r="H43" s="18">
        <v>8325234.0700000003</v>
      </c>
      <c r="I43" s="18">
        <v>11657239.74</v>
      </c>
      <c r="J43" s="18">
        <v>1596184.68</v>
      </c>
      <c r="K43" s="18">
        <v>0</v>
      </c>
      <c r="L43" s="18">
        <v>0</v>
      </c>
      <c r="M43" s="18">
        <v>0</v>
      </c>
      <c r="N43" s="18">
        <v>0</v>
      </c>
      <c r="O43" s="18">
        <v>2021745.11</v>
      </c>
      <c r="P43" s="18">
        <v>0</v>
      </c>
      <c r="Q43" s="18">
        <f t="shared" si="3"/>
        <v>854817.68</v>
      </c>
      <c r="R43" s="18">
        <v>326479.77</v>
      </c>
      <c r="S43" s="18">
        <v>455273.12</v>
      </c>
      <c r="T43" s="18">
        <v>73064.789999999994</v>
      </c>
      <c r="U43" s="18">
        <v>0</v>
      </c>
      <c r="V43" s="18">
        <v>0</v>
      </c>
      <c r="W43" s="18">
        <v>0</v>
      </c>
      <c r="X43" s="18">
        <v>0</v>
      </c>
      <c r="Y43" s="18">
        <v>53391.16</v>
      </c>
      <c r="Z43" s="18">
        <v>0</v>
      </c>
      <c r="AA43" s="18">
        <f t="shared" si="4"/>
        <v>10287901.73</v>
      </c>
      <c r="AB43" s="18">
        <v>3954594.53</v>
      </c>
      <c r="AC43" s="18">
        <v>5521163.9400000004</v>
      </c>
      <c r="AD43" s="18">
        <v>812143.26</v>
      </c>
      <c r="AE43" s="18">
        <v>0</v>
      </c>
      <c r="AF43" s="18">
        <v>0</v>
      </c>
      <c r="AG43" s="18">
        <v>0</v>
      </c>
      <c r="AH43" s="18">
        <v>0</v>
      </c>
      <c r="AI43" s="18">
        <v>989516.09</v>
      </c>
      <c r="AJ43" s="18">
        <v>0</v>
      </c>
      <c r="AK43" s="18">
        <f t="shared" si="5"/>
        <v>4261621.4099999992</v>
      </c>
      <c r="AL43" s="18">
        <v>1641788.74</v>
      </c>
      <c r="AM43" s="18">
        <v>2291041.11</v>
      </c>
      <c r="AN43" s="18">
        <v>328791.56</v>
      </c>
      <c r="AO43" s="18">
        <v>0</v>
      </c>
      <c r="AP43" s="18">
        <v>0</v>
      </c>
      <c r="AQ43" s="18">
        <v>0</v>
      </c>
      <c r="AR43" s="18">
        <v>0</v>
      </c>
      <c r="AS43" s="18">
        <v>494758.05</v>
      </c>
      <c r="AT43" s="19">
        <f t="shared" si="2"/>
        <v>0</v>
      </c>
      <c r="AU43" s="20">
        <f t="shared" si="2"/>
        <v>36982999.310000002</v>
      </c>
      <c r="AV43" s="20">
        <f t="shared" si="2"/>
        <v>14248097.109999999</v>
      </c>
      <c r="AW43" s="20">
        <f t="shared" si="2"/>
        <v>19924717.91</v>
      </c>
      <c r="AX43" s="20">
        <f t="shared" si="2"/>
        <v>2810184.29</v>
      </c>
      <c r="AY43" s="20">
        <f t="shared" si="2"/>
        <v>0</v>
      </c>
      <c r="AZ43" s="20">
        <f t="shared" si="2"/>
        <v>0</v>
      </c>
      <c r="BA43" s="20">
        <f t="shared" si="2"/>
        <v>0</v>
      </c>
      <c r="BB43" s="20">
        <f t="shared" si="2"/>
        <v>0</v>
      </c>
      <c r="BC43" s="20">
        <f t="shared" si="2"/>
        <v>3559410.41</v>
      </c>
      <c r="BD43" s="21">
        <f t="shared" si="6"/>
        <v>40542409.719999999</v>
      </c>
    </row>
    <row r="44" spans="1:56" s="16" customFormat="1" ht="19.5" customHeight="1" x14ac:dyDescent="0.2">
      <c r="A44" s="7">
        <v>1</v>
      </c>
      <c r="B44" s="11" t="s">
        <v>54</v>
      </c>
      <c r="C44" s="65">
        <v>19</v>
      </c>
      <c r="D44" s="65" t="s">
        <v>55</v>
      </c>
      <c r="E44" s="12" t="s">
        <v>18</v>
      </c>
      <c r="F44" s="12">
        <v>0</v>
      </c>
      <c r="G44" s="18">
        <f t="shared" si="1"/>
        <v>26402</v>
      </c>
      <c r="H44" s="12">
        <v>14679</v>
      </c>
      <c r="I44" s="12">
        <v>6749</v>
      </c>
      <c r="J44" s="12">
        <v>4974</v>
      </c>
      <c r="K44" s="12">
        <v>0</v>
      </c>
      <c r="L44" s="12">
        <v>0</v>
      </c>
      <c r="M44" s="12">
        <v>0</v>
      </c>
      <c r="N44" s="12">
        <v>0</v>
      </c>
      <c r="O44" s="12">
        <v>382</v>
      </c>
      <c r="P44" s="12">
        <v>0</v>
      </c>
      <c r="Q44" s="18"/>
      <c r="R44" s="12">
        <v>234</v>
      </c>
      <c r="S44" s="12">
        <v>108</v>
      </c>
      <c r="T44" s="12">
        <v>57</v>
      </c>
      <c r="U44" s="12">
        <v>0</v>
      </c>
      <c r="V44" s="12">
        <v>0</v>
      </c>
      <c r="W44" s="12">
        <v>0</v>
      </c>
      <c r="X44" s="12">
        <v>0</v>
      </c>
      <c r="Y44" s="12">
        <v>6</v>
      </c>
      <c r="Z44" s="12">
        <v>0</v>
      </c>
      <c r="AA44" s="18"/>
      <c r="AB44" s="12">
        <v>2063</v>
      </c>
      <c r="AC44" s="12">
        <v>948</v>
      </c>
      <c r="AD44" s="12">
        <v>343</v>
      </c>
      <c r="AE44" s="12">
        <v>0</v>
      </c>
      <c r="AF44" s="12">
        <v>0</v>
      </c>
      <c r="AG44" s="12">
        <v>0</v>
      </c>
      <c r="AH44" s="12">
        <v>0</v>
      </c>
      <c r="AI44" s="12">
        <v>39</v>
      </c>
      <c r="AJ44" s="12">
        <v>0</v>
      </c>
      <c r="AK44" s="18"/>
      <c r="AL44" s="12">
        <v>1512</v>
      </c>
      <c r="AM44" s="12">
        <v>695</v>
      </c>
      <c r="AN44" s="12">
        <v>343</v>
      </c>
      <c r="AO44" s="12">
        <v>0</v>
      </c>
      <c r="AP44" s="12">
        <v>0</v>
      </c>
      <c r="AQ44" s="12">
        <v>0</v>
      </c>
      <c r="AR44" s="12">
        <v>0</v>
      </c>
      <c r="AS44" s="12">
        <v>24</v>
      </c>
      <c r="AT44" s="13">
        <f t="shared" si="2"/>
        <v>0</v>
      </c>
      <c r="AU44" s="14">
        <f t="shared" si="2"/>
        <v>26402</v>
      </c>
      <c r="AV44" s="14">
        <f t="shared" si="2"/>
        <v>18488</v>
      </c>
      <c r="AW44" s="14">
        <f t="shared" si="2"/>
        <v>8500</v>
      </c>
      <c r="AX44" s="14">
        <f t="shared" si="2"/>
        <v>5717</v>
      </c>
      <c r="AY44" s="14">
        <f t="shared" si="2"/>
        <v>0</v>
      </c>
      <c r="AZ44" s="14">
        <f t="shared" si="2"/>
        <v>0</v>
      </c>
      <c r="BA44" s="14">
        <f t="shared" si="2"/>
        <v>0</v>
      </c>
      <c r="BB44" s="14">
        <f t="shared" si="2"/>
        <v>0</v>
      </c>
      <c r="BC44" s="14">
        <f t="shared" si="2"/>
        <v>451</v>
      </c>
      <c r="BD44" s="15"/>
    </row>
    <row r="45" spans="1:56" s="24" customFormat="1" ht="18.600000000000001" customHeight="1" x14ac:dyDescent="0.2">
      <c r="A45" s="7">
        <v>1</v>
      </c>
      <c r="B45" s="23"/>
      <c r="C45" s="66"/>
      <c r="D45" s="66"/>
      <c r="E45" s="18" t="s">
        <v>19</v>
      </c>
      <c r="F45" s="18">
        <v>0</v>
      </c>
      <c r="G45" s="18">
        <f t="shared" si="1"/>
        <v>23431835.469999999</v>
      </c>
      <c r="H45" s="18">
        <v>9838964.6600000001</v>
      </c>
      <c r="I45" s="18">
        <v>9558674.8499999996</v>
      </c>
      <c r="J45" s="18">
        <v>4034195.96</v>
      </c>
      <c r="K45" s="18">
        <v>0</v>
      </c>
      <c r="L45" s="18">
        <v>0</v>
      </c>
      <c r="M45" s="18">
        <v>0</v>
      </c>
      <c r="N45" s="18">
        <v>0</v>
      </c>
      <c r="O45" s="18">
        <v>6195982.8300000001</v>
      </c>
      <c r="P45" s="18">
        <v>0</v>
      </c>
      <c r="Q45" s="18">
        <f t="shared" si="3"/>
        <v>355139</v>
      </c>
      <c r="R45" s="18">
        <v>156615.26999999999</v>
      </c>
      <c r="S45" s="18">
        <v>152153.66</v>
      </c>
      <c r="T45" s="18">
        <v>46370.07</v>
      </c>
      <c r="U45" s="18">
        <v>0</v>
      </c>
      <c r="V45" s="18">
        <v>0</v>
      </c>
      <c r="W45" s="18">
        <v>0</v>
      </c>
      <c r="X45" s="18">
        <v>0</v>
      </c>
      <c r="Y45" s="18">
        <v>102898.89</v>
      </c>
      <c r="Z45" s="18">
        <v>0</v>
      </c>
      <c r="AA45" s="18">
        <f t="shared" si="4"/>
        <v>3003674.31</v>
      </c>
      <c r="AB45" s="18">
        <v>1382417.93</v>
      </c>
      <c r="AC45" s="18">
        <v>1343035.97</v>
      </c>
      <c r="AD45" s="18">
        <v>278220.40999999997</v>
      </c>
      <c r="AE45" s="18">
        <v>0</v>
      </c>
      <c r="AF45" s="18">
        <v>0</v>
      </c>
      <c r="AG45" s="18">
        <v>0</v>
      </c>
      <c r="AH45" s="18">
        <v>0</v>
      </c>
      <c r="AI45" s="18">
        <v>661492.82999999996</v>
      </c>
      <c r="AJ45" s="18">
        <v>0</v>
      </c>
      <c r="AK45" s="18">
        <f t="shared" si="5"/>
        <v>2276530.16</v>
      </c>
      <c r="AL45" s="18">
        <v>1013592.35</v>
      </c>
      <c r="AM45" s="18">
        <v>984717.4</v>
      </c>
      <c r="AN45" s="18">
        <v>278220.40999999997</v>
      </c>
      <c r="AO45" s="18">
        <v>0</v>
      </c>
      <c r="AP45" s="18">
        <v>0</v>
      </c>
      <c r="AQ45" s="18">
        <v>0</v>
      </c>
      <c r="AR45" s="18">
        <v>0</v>
      </c>
      <c r="AS45" s="18">
        <v>389545.78</v>
      </c>
      <c r="AT45" s="19">
        <f t="shared" si="2"/>
        <v>0</v>
      </c>
      <c r="AU45" s="20">
        <f t="shared" si="2"/>
        <v>29067178.939999998</v>
      </c>
      <c r="AV45" s="20">
        <f t="shared" si="2"/>
        <v>12391590.210000001</v>
      </c>
      <c r="AW45" s="20">
        <f t="shared" si="2"/>
        <v>12038581.879999999</v>
      </c>
      <c r="AX45" s="20">
        <f t="shared" si="2"/>
        <v>4637006.8499999996</v>
      </c>
      <c r="AY45" s="20">
        <f t="shared" si="2"/>
        <v>0</v>
      </c>
      <c r="AZ45" s="20">
        <f t="shared" si="2"/>
        <v>0</v>
      </c>
      <c r="BA45" s="20">
        <f t="shared" si="2"/>
        <v>0</v>
      </c>
      <c r="BB45" s="20">
        <f t="shared" si="2"/>
        <v>0</v>
      </c>
      <c r="BC45" s="20">
        <f t="shared" si="2"/>
        <v>7349920.3300000001</v>
      </c>
      <c r="BD45" s="21">
        <f t="shared" si="6"/>
        <v>36417099.269999996</v>
      </c>
    </row>
    <row r="46" spans="1:56" s="16" customFormat="1" ht="16.5" customHeight="1" x14ac:dyDescent="0.2">
      <c r="A46" s="7">
        <v>1</v>
      </c>
      <c r="B46" s="11" t="s">
        <v>56</v>
      </c>
      <c r="C46" s="65">
        <v>20</v>
      </c>
      <c r="D46" s="65" t="s">
        <v>57</v>
      </c>
      <c r="E46" s="12" t="s">
        <v>18</v>
      </c>
      <c r="F46" s="12">
        <v>0</v>
      </c>
      <c r="G46" s="18">
        <f t="shared" si="1"/>
        <v>20538</v>
      </c>
      <c r="H46" s="12">
        <v>12268</v>
      </c>
      <c r="I46" s="12">
        <v>5970</v>
      </c>
      <c r="J46" s="12">
        <v>2300</v>
      </c>
      <c r="K46" s="12">
        <v>0</v>
      </c>
      <c r="L46" s="12">
        <v>0</v>
      </c>
      <c r="M46" s="12">
        <v>0</v>
      </c>
      <c r="N46" s="12">
        <v>0</v>
      </c>
      <c r="O46" s="12">
        <v>132</v>
      </c>
      <c r="P46" s="12">
        <v>0</v>
      </c>
      <c r="Q46" s="18"/>
      <c r="R46" s="12">
        <v>446</v>
      </c>
      <c r="S46" s="12">
        <v>217</v>
      </c>
      <c r="T46" s="12">
        <v>72</v>
      </c>
      <c r="U46" s="12">
        <v>0</v>
      </c>
      <c r="V46" s="12">
        <v>0</v>
      </c>
      <c r="W46" s="12">
        <v>0</v>
      </c>
      <c r="X46" s="12">
        <v>0</v>
      </c>
      <c r="Y46" s="12">
        <v>6</v>
      </c>
      <c r="Z46" s="12">
        <v>0</v>
      </c>
      <c r="AA46" s="18"/>
      <c r="AB46" s="12">
        <v>2924</v>
      </c>
      <c r="AC46" s="12">
        <v>1423</v>
      </c>
      <c r="AD46" s="12">
        <v>621</v>
      </c>
      <c r="AE46" s="12">
        <v>0</v>
      </c>
      <c r="AF46" s="12">
        <v>0</v>
      </c>
      <c r="AG46" s="12">
        <v>0</v>
      </c>
      <c r="AH46" s="12">
        <v>0</v>
      </c>
      <c r="AI46" s="12">
        <v>30</v>
      </c>
      <c r="AJ46" s="12">
        <v>0</v>
      </c>
      <c r="AK46" s="18"/>
      <c r="AL46" s="12">
        <v>2342</v>
      </c>
      <c r="AM46" s="12">
        <v>1140</v>
      </c>
      <c r="AN46" s="12">
        <v>440</v>
      </c>
      <c r="AO46" s="12">
        <v>0</v>
      </c>
      <c r="AP46" s="12">
        <v>0</v>
      </c>
      <c r="AQ46" s="12">
        <v>0</v>
      </c>
      <c r="AR46" s="12">
        <v>0</v>
      </c>
      <c r="AS46" s="12">
        <v>25</v>
      </c>
      <c r="AT46" s="13">
        <f t="shared" si="2"/>
        <v>0</v>
      </c>
      <c r="AU46" s="14">
        <f t="shared" si="2"/>
        <v>20538</v>
      </c>
      <c r="AV46" s="14">
        <f t="shared" si="2"/>
        <v>17980</v>
      </c>
      <c r="AW46" s="14">
        <f t="shared" si="2"/>
        <v>8750</v>
      </c>
      <c r="AX46" s="14">
        <f t="shared" si="2"/>
        <v>3433</v>
      </c>
      <c r="AY46" s="14">
        <f t="shared" si="2"/>
        <v>0</v>
      </c>
      <c r="AZ46" s="14">
        <f t="shared" si="2"/>
        <v>0</v>
      </c>
      <c r="BA46" s="14">
        <f t="shared" si="2"/>
        <v>0</v>
      </c>
      <c r="BB46" s="14">
        <f t="shared" si="2"/>
        <v>0</v>
      </c>
      <c r="BC46" s="14">
        <f t="shared" si="2"/>
        <v>193</v>
      </c>
      <c r="BD46" s="15"/>
    </row>
    <row r="47" spans="1:56" s="24" customFormat="1" ht="17.25" customHeight="1" x14ac:dyDescent="0.2">
      <c r="A47" s="7">
        <v>1</v>
      </c>
      <c r="B47" s="23"/>
      <c r="C47" s="66"/>
      <c r="D47" s="66"/>
      <c r="E47" s="18" t="s">
        <v>19</v>
      </c>
      <c r="F47" s="18">
        <v>0</v>
      </c>
      <c r="G47" s="18">
        <f t="shared" si="1"/>
        <v>19245402.080000002</v>
      </c>
      <c r="H47" s="18">
        <v>7923803.9299999997</v>
      </c>
      <c r="I47" s="18">
        <v>9456434.6300000008</v>
      </c>
      <c r="J47" s="18">
        <v>1865163.52</v>
      </c>
      <c r="K47" s="18">
        <v>0</v>
      </c>
      <c r="L47" s="18">
        <v>0</v>
      </c>
      <c r="M47" s="18">
        <v>0</v>
      </c>
      <c r="N47" s="18">
        <v>0</v>
      </c>
      <c r="O47" s="18">
        <v>1925109.99</v>
      </c>
      <c r="P47" s="18">
        <v>0</v>
      </c>
      <c r="Q47" s="18">
        <f t="shared" si="3"/>
        <v>690315.17</v>
      </c>
      <c r="R47" s="18">
        <v>288068.18</v>
      </c>
      <c r="S47" s="18">
        <v>343786.64</v>
      </c>
      <c r="T47" s="18">
        <v>58460.35</v>
      </c>
      <c r="U47" s="18">
        <v>0</v>
      </c>
      <c r="V47" s="18">
        <v>0</v>
      </c>
      <c r="W47" s="18">
        <v>0</v>
      </c>
      <c r="X47" s="18">
        <v>0</v>
      </c>
      <c r="Y47" s="18">
        <v>75221.38</v>
      </c>
      <c r="Z47" s="18">
        <v>0</v>
      </c>
      <c r="AA47" s="18">
        <f t="shared" si="4"/>
        <v>4646188.58</v>
      </c>
      <c r="AB47" s="18">
        <v>1888518.39</v>
      </c>
      <c r="AC47" s="18">
        <v>2253797.66</v>
      </c>
      <c r="AD47" s="18">
        <v>503872.53</v>
      </c>
      <c r="AE47" s="18">
        <v>0</v>
      </c>
      <c r="AF47" s="18">
        <v>0</v>
      </c>
      <c r="AG47" s="18">
        <v>0</v>
      </c>
      <c r="AH47" s="18">
        <v>0</v>
      </c>
      <c r="AI47" s="18">
        <v>420682.5</v>
      </c>
      <c r="AJ47" s="18">
        <v>0</v>
      </c>
      <c r="AK47" s="18">
        <f t="shared" si="5"/>
        <v>3674977.92</v>
      </c>
      <c r="AL47" s="18">
        <v>1513000.95</v>
      </c>
      <c r="AM47" s="18">
        <v>1805647.22</v>
      </c>
      <c r="AN47" s="18">
        <v>356329.75</v>
      </c>
      <c r="AO47" s="18">
        <v>0</v>
      </c>
      <c r="AP47" s="18">
        <v>0</v>
      </c>
      <c r="AQ47" s="18">
        <v>0</v>
      </c>
      <c r="AR47" s="18">
        <v>0</v>
      </c>
      <c r="AS47" s="18">
        <v>364962.97</v>
      </c>
      <c r="AT47" s="19">
        <f t="shared" si="2"/>
        <v>0</v>
      </c>
      <c r="AU47" s="20">
        <f t="shared" si="2"/>
        <v>28256883.75</v>
      </c>
      <c r="AV47" s="20">
        <f t="shared" si="2"/>
        <v>11613391.449999999</v>
      </c>
      <c r="AW47" s="20">
        <f t="shared" si="2"/>
        <v>13859666.15</v>
      </c>
      <c r="AX47" s="20">
        <f t="shared" si="2"/>
        <v>2783826.15</v>
      </c>
      <c r="AY47" s="20">
        <f t="shared" si="2"/>
        <v>0</v>
      </c>
      <c r="AZ47" s="20">
        <f t="shared" si="2"/>
        <v>0</v>
      </c>
      <c r="BA47" s="20">
        <f t="shared" si="2"/>
        <v>0</v>
      </c>
      <c r="BB47" s="20">
        <f t="shared" si="2"/>
        <v>0</v>
      </c>
      <c r="BC47" s="20">
        <f t="shared" si="2"/>
        <v>2785976.84</v>
      </c>
      <c r="BD47" s="21">
        <f t="shared" si="6"/>
        <v>31042860.59</v>
      </c>
    </row>
    <row r="48" spans="1:56" s="16" customFormat="1" ht="18.75" customHeight="1" x14ac:dyDescent="0.2">
      <c r="A48" s="7">
        <v>1</v>
      </c>
      <c r="B48" s="11" t="s">
        <v>58</v>
      </c>
      <c r="C48" s="65">
        <v>21</v>
      </c>
      <c r="D48" s="65" t="s">
        <v>59</v>
      </c>
      <c r="E48" s="12" t="s">
        <v>18</v>
      </c>
      <c r="F48" s="12">
        <v>0</v>
      </c>
      <c r="G48" s="18">
        <f t="shared" si="1"/>
        <v>20287</v>
      </c>
      <c r="H48" s="12">
        <v>13465</v>
      </c>
      <c r="I48" s="12">
        <v>5138</v>
      </c>
      <c r="J48" s="12">
        <v>1684</v>
      </c>
      <c r="K48" s="12">
        <v>0</v>
      </c>
      <c r="L48" s="12">
        <v>0</v>
      </c>
      <c r="M48" s="12">
        <v>0</v>
      </c>
      <c r="N48" s="12">
        <v>0</v>
      </c>
      <c r="O48" s="12">
        <v>156</v>
      </c>
      <c r="P48" s="12">
        <v>0</v>
      </c>
      <c r="Q48" s="18"/>
      <c r="R48" s="12">
        <v>329</v>
      </c>
      <c r="S48" s="12">
        <v>126</v>
      </c>
      <c r="T48" s="12">
        <v>41</v>
      </c>
      <c r="U48" s="12">
        <v>0</v>
      </c>
      <c r="V48" s="12">
        <v>0</v>
      </c>
      <c r="W48" s="12">
        <v>0</v>
      </c>
      <c r="X48" s="12">
        <v>0</v>
      </c>
      <c r="Y48" s="12">
        <v>2</v>
      </c>
      <c r="Z48" s="12">
        <v>0</v>
      </c>
      <c r="AA48" s="18"/>
      <c r="AB48" s="12">
        <v>3950</v>
      </c>
      <c r="AC48" s="12">
        <v>1507</v>
      </c>
      <c r="AD48" s="12">
        <v>552</v>
      </c>
      <c r="AE48" s="12">
        <v>0</v>
      </c>
      <c r="AF48" s="12">
        <v>0</v>
      </c>
      <c r="AG48" s="12">
        <v>0</v>
      </c>
      <c r="AH48" s="12">
        <v>0</v>
      </c>
      <c r="AI48" s="12">
        <v>46</v>
      </c>
      <c r="AJ48" s="12">
        <v>0</v>
      </c>
      <c r="AK48" s="18"/>
      <c r="AL48" s="12">
        <v>1911</v>
      </c>
      <c r="AM48" s="12">
        <v>729</v>
      </c>
      <c r="AN48" s="12">
        <v>290</v>
      </c>
      <c r="AO48" s="12">
        <v>0</v>
      </c>
      <c r="AP48" s="12">
        <v>0</v>
      </c>
      <c r="AQ48" s="12">
        <v>0</v>
      </c>
      <c r="AR48" s="12">
        <v>0</v>
      </c>
      <c r="AS48" s="12">
        <v>22</v>
      </c>
      <c r="AT48" s="13">
        <f t="shared" si="2"/>
        <v>0</v>
      </c>
      <c r="AU48" s="14">
        <f t="shared" ref="AU48:BC76" si="7">AK48+AA48+Q48+G48</f>
        <v>20287</v>
      </c>
      <c r="AV48" s="14">
        <f t="shared" si="7"/>
        <v>19655</v>
      </c>
      <c r="AW48" s="14">
        <f t="shared" si="7"/>
        <v>7500</v>
      </c>
      <c r="AX48" s="14">
        <f t="shared" si="7"/>
        <v>2567</v>
      </c>
      <c r="AY48" s="14">
        <f t="shared" si="7"/>
        <v>0</v>
      </c>
      <c r="AZ48" s="14">
        <f t="shared" si="7"/>
        <v>0</v>
      </c>
      <c r="BA48" s="14">
        <f t="shared" si="7"/>
        <v>0</v>
      </c>
      <c r="BB48" s="14">
        <f t="shared" si="7"/>
        <v>0</v>
      </c>
      <c r="BC48" s="14">
        <f t="shared" si="7"/>
        <v>226</v>
      </c>
      <c r="BD48" s="15"/>
    </row>
    <row r="49" spans="1:56" s="24" customFormat="1" ht="15.75" customHeight="1" x14ac:dyDescent="0.2">
      <c r="A49" s="7">
        <v>1</v>
      </c>
      <c r="B49" s="23"/>
      <c r="C49" s="66"/>
      <c r="D49" s="66"/>
      <c r="E49" s="18" t="s">
        <v>19</v>
      </c>
      <c r="F49" s="18">
        <v>0</v>
      </c>
      <c r="G49" s="18">
        <f t="shared" si="1"/>
        <v>19367477.829999998</v>
      </c>
      <c r="H49" s="18">
        <v>8348332.4699999997</v>
      </c>
      <c r="I49" s="18">
        <v>9653426.6099999994</v>
      </c>
      <c r="J49" s="18">
        <v>1365718.75</v>
      </c>
      <c r="K49" s="18">
        <v>0</v>
      </c>
      <c r="L49" s="18">
        <v>0</v>
      </c>
      <c r="M49" s="18">
        <v>0</v>
      </c>
      <c r="N49" s="18">
        <v>0</v>
      </c>
      <c r="O49" s="18">
        <v>2259453.5299999998</v>
      </c>
      <c r="P49" s="18">
        <v>0</v>
      </c>
      <c r="Q49" s="18">
        <f t="shared" si="3"/>
        <v>472702.26</v>
      </c>
      <c r="R49" s="18">
        <v>203768.47</v>
      </c>
      <c r="S49" s="18">
        <v>235623.58</v>
      </c>
      <c r="T49" s="18">
        <v>33310.21</v>
      </c>
      <c r="U49" s="18">
        <v>0</v>
      </c>
      <c r="V49" s="18">
        <v>0</v>
      </c>
      <c r="W49" s="18">
        <v>0</v>
      </c>
      <c r="X49" s="18">
        <v>0</v>
      </c>
      <c r="Y49" s="18">
        <v>29217.07</v>
      </c>
      <c r="Z49" s="18">
        <v>0</v>
      </c>
      <c r="AA49" s="18">
        <f t="shared" si="4"/>
        <v>5728632.3900000006</v>
      </c>
      <c r="AB49" s="18">
        <v>2449080.89</v>
      </c>
      <c r="AC49" s="18">
        <v>2831945.51</v>
      </c>
      <c r="AD49" s="18">
        <v>447605.99</v>
      </c>
      <c r="AE49" s="18">
        <v>0</v>
      </c>
      <c r="AF49" s="18">
        <v>0</v>
      </c>
      <c r="AG49" s="18">
        <v>0</v>
      </c>
      <c r="AH49" s="18">
        <v>0</v>
      </c>
      <c r="AI49" s="18">
        <v>649268.26</v>
      </c>
      <c r="AJ49" s="18">
        <v>0</v>
      </c>
      <c r="AK49" s="18">
        <f t="shared" si="5"/>
        <v>2790051.8499999996</v>
      </c>
      <c r="AL49" s="18">
        <v>1184790.1599999999</v>
      </c>
      <c r="AM49" s="18">
        <v>1370008.31</v>
      </c>
      <c r="AN49" s="18">
        <v>235253.38</v>
      </c>
      <c r="AO49" s="18">
        <v>0</v>
      </c>
      <c r="AP49" s="18">
        <v>0</v>
      </c>
      <c r="AQ49" s="18">
        <v>0</v>
      </c>
      <c r="AR49" s="18">
        <v>0</v>
      </c>
      <c r="AS49" s="18">
        <v>308402.42</v>
      </c>
      <c r="AT49" s="19">
        <f t="shared" ref="AT49:AW112" si="8">AJ49+Z49+P49+F49</f>
        <v>0</v>
      </c>
      <c r="AU49" s="20">
        <f t="shared" si="7"/>
        <v>28358864.329999998</v>
      </c>
      <c r="AV49" s="20">
        <f t="shared" si="7"/>
        <v>12185971.99</v>
      </c>
      <c r="AW49" s="20">
        <f t="shared" si="7"/>
        <v>14091004.01</v>
      </c>
      <c r="AX49" s="20">
        <f t="shared" si="7"/>
        <v>2081888.33</v>
      </c>
      <c r="AY49" s="20">
        <f t="shared" si="7"/>
        <v>0</v>
      </c>
      <c r="AZ49" s="20">
        <f t="shared" si="7"/>
        <v>0</v>
      </c>
      <c r="BA49" s="20">
        <f t="shared" si="7"/>
        <v>0</v>
      </c>
      <c r="BB49" s="20">
        <f t="shared" si="7"/>
        <v>0</v>
      </c>
      <c r="BC49" s="20">
        <f t="shared" si="7"/>
        <v>3246341.28</v>
      </c>
      <c r="BD49" s="21">
        <f t="shared" si="6"/>
        <v>31605205.609999999</v>
      </c>
    </row>
    <row r="50" spans="1:56" s="16" customFormat="1" ht="18.75" customHeight="1" x14ac:dyDescent="0.2">
      <c r="A50" s="7">
        <v>1</v>
      </c>
      <c r="B50" s="11" t="s">
        <v>60</v>
      </c>
      <c r="C50" s="65">
        <v>22</v>
      </c>
      <c r="D50" s="65" t="s">
        <v>61</v>
      </c>
      <c r="E50" s="12" t="s">
        <v>18</v>
      </c>
      <c r="F50" s="12">
        <v>0</v>
      </c>
      <c r="G50" s="18">
        <f t="shared" si="1"/>
        <v>4821</v>
      </c>
      <c r="H50" s="12">
        <v>803</v>
      </c>
      <c r="I50" s="12">
        <v>4018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8"/>
      <c r="R50" s="12">
        <v>47</v>
      </c>
      <c r="S50" s="12">
        <v>262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8"/>
      <c r="AB50" s="12">
        <v>364</v>
      </c>
      <c r="AC50" s="12">
        <v>1453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8"/>
      <c r="AL50" s="12">
        <v>1017</v>
      </c>
      <c r="AM50" s="12">
        <v>1533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3">
        <f t="shared" si="8"/>
        <v>0</v>
      </c>
      <c r="AU50" s="14">
        <f t="shared" si="7"/>
        <v>4821</v>
      </c>
      <c r="AV50" s="14">
        <f t="shared" si="7"/>
        <v>2231</v>
      </c>
      <c r="AW50" s="14">
        <f t="shared" si="7"/>
        <v>7266</v>
      </c>
      <c r="AX50" s="14">
        <f t="shared" si="7"/>
        <v>0</v>
      </c>
      <c r="AY50" s="14">
        <f t="shared" si="7"/>
        <v>0</v>
      </c>
      <c r="AZ50" s="14">
        <f t="shared" si="7"/>
        <v>0</v>
      </c>
      <c r="BA50" s="14">
        <f t="shared" si="7"/>
        <v>0</v>
      </c>
      <c r="BB50" s="14">
        <f t="shared" si="7"/>
        <v>0</v>
      </c>
      <c r="BC50" s="14">
        <f t="shared" si="7"/>
        <v>0</v>
      </c>
      <c r="BD50" s="15"/>
    </row>
    <row r="51" spans="1:56" s="24" customFormat="1" ht="19.5" customHeight="1" x14ac:dyDescent="0.2">
      <c r="A51" s="7">
        <v>1</v>
      </c>
      <c r="B51" s="23"/>
      <c r="C51" s="66"/>
      <c r="D51" s="66"/>
      <c r="E51" s="18" t="s">
        <v>19</v>
      </c>
      <c r="F51" s="18">
        <v>0</v>
      </c>
      <c r="G51" s="18">
        <f t="shared" si="1"/>
        <v>7200200.8199999994</v>
      </c>
      <c r="H51" s="18">
        <v>429726.43</v>
      </c>
      <c r="I51" s="18">
        <v>6770474.3899999997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f t="shared" si="3"/>
        <v>465821.59</v>
      </c>
      <c r="R51" s="18">
        <v>25067.38</v>
      </c>
      <c r="S51" s="18">
        <v>440754.21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f t="shared" si="4"/>
        <v>2643205.08</v>
      </c>
      <c r="AB51" s="18">
        <v>194570.58</v>
      </c>
      <c r="AC51" s="18">
        <v>2448634.5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f t="shared" si="5"/>
        <v>3127629.55</v>
      </c>
      <c r="AL51" s="18">
        <v>544320.15</v>
      </c>
      <c r="AM51" s="18">
        <v>2583309.4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9">
        <f t="shared" si="8"/>
        <v>0</v>
      </c>
      <c r="AU51" s="20">
        <f t="shared" si="7"/>
        <v>13436857.039999999</v>
      </c>
      <c r="AV51" s="20">
        <f t="shared" si="7"/>
        <v>1193684.54</v>
      </c>
      <c r="AW51" s="20">
        <f t="shared" si="7"/>
        <v>12243172.5</v>
      </c>
      <c r="AX51" s="20">
        <f t="shared" si="7"/>
        <v>0</v>
      </c>
      <c r="AY51" s="20">
        <f t="shared" si="7"/>
        <v>0</v>
      </c>
      <c r="AZ51" s="20">
        <f t="shared" si="7"/>
        <v>0</v>
      </c>
      <c r="BA51" s="20">
        <f t="shared" si="7"/>
        <v>0</v>
      </c>
      <c r="BB51" s="20">
        <f t="shared" si="7"/>
        <v>0</v>
      </c>
      <c r="BC51" s="20">
        <f t="shared" si="7"/>
        <v>0</v>
      </c>
      <c r="BD51" s="21">
        <f t="shared" si="6"/>
        <v>13436857.039999999</v>
      </c>
    </row>
    <row r="52" spans="1:56" s="16" customFormat="1" ht="22.5" customHeight="1" x14ac:dyDescent="0.2">
      <c r="A52" s="7">
        <v>1</v>
      </c>
      <c r="B52" s="11" t="s">
        <v>62</v>
      </c>
      <c r="C52" s="65">
        <v>23</v>
      </c>
      <c r="D52" s="65" t="s">
        <v>63</v>
      </c>
      <c r="E52" s="12" t="s">
        <v>18</v>
      </c>
      <c r="F52" s="12">
        <v>0</v>
      </c>
      <c r="G52" s="18">
        <f t="shared" si="1"/>
        <v>18712</v>
      </c>
      <c r="H52" s="12">
        <v>12939</v>
      </c>
      <c r="I52" s="12">
        <v>4272</v>
      </c>
      <c r="J52" s="12">
        <v>1501</v>
      </c>
      <c r="K52" s="12">
        <v>0</v>
      </c>
      <c r="L52" s="12">
        <v>316</v>
      </c>
      <c r="M52" s="12">
        <v>0</v>
      </c>
      <c r="N52" s="12">
        <v>0</v>
      </c>
      <c r="O52" s="12">
        <v>83</v>
      </c>
      <c r="P52" s="12">
        <v>0</v>
      </c>
      <c r="Q52" s="18"/>
      <c r="R52" s="12">
        <v>393</v>
      </c>
      <c r="S52" s="12">
        <v>132</v>
      </c>
      <c r="T52" s="12">
        <v>33</v>
      </c>
      <c r="U52" s="12">
        <v>0</v>
      </c>
      <c r="V52" s="12">
        <v>7</v>
      </c>
      <c r="W52" s="12">
        <v>0</v>
      </c>
      <c r="X52" s="12">
        <v>0</v>
      </c>
      <c r="Y52" s="12">
        <v>4</v>
      </c>
      <c r="Z52" s="12">
        <v>0</v>
      </c>
      <c r="AA52" s="18"/>
      <c r="AB52" s="12">
        <v>3590</v>
      </c>
      <c r="AC52" s="12">
        <v>1230</v>
      </c>
      <c r="AD52" s="12">
        <v>476</v>
      </c>
      <c r="AE52" s="12">
        <v>0</v>
      </c>
      <c r="AF52" s="12">
        <v>71</v>
      </c>
      <c r="AG52" s="12">
        <v>0</v>
      </c>
      <c r="AH52" s="12">
        <v>0</v>
      </c>
      <c r="AI52" s="12">
        <v>22</v>
      </c>
      <c r="AJ52" s="12">
        <v>0</v>
      </c>
      <c r="AK52" s="18"/>
      <c r="AL52" s="12">
        <v>1693</v>
      </c>
      <c r="AM52" s="12">
        <v>616</v>
      </c>
      <c r="AN52" s="12">
        <v>165</v>
      </c>
      <c r="AO52" s="12">
        <v>0</v>
      </c>
      <c r="AP52" s="12">
        <v>43</v>
      </c>
      <c r="AQ52" s="12">
        <v>0</v>
      </c>
      <c r="AR52" s="12">
        <v>0</v>
      </c>
      <c r="AS52" s="12">
        <v>10</v>
      </c>
      <c r="AT52" s="13">
        <f t="shared" si="8"/>
        <v>0</v>
      </c>
      <c r="AU52" s="14">
        <f t="shared" si="7"/>
        <v>18712</v>
      </c>
      <c r="AV52" s="14">
        <f t="shared" si="7"/>
        <v>18615</v>
      </c>
      <c r="AW52" s="14">
        <f t="shared" si="7"/>
        <v>6250</v>
      </c>
      <c r="AX52" s="14">
        <f t="shared" si="7"/>
        <v>2175</v>
      </c>
      <c r="AY52" s="14">
        <f t="shared" si="7"/>
        <v>0</v>
      </c>
      <c r="AZ52" s="14">
        <f t="shared" si="7"/>
        <v>437</v>
      </c>
      <c r="BA52" s="14">
        <f t="shared" si="7"/>
        <v>0</v>
      </c>
      <c r="BB52" s="14">
        <f t="shared" si="7"/>
        <v>0</v>
      </c>
      <c r="BC52" s="14">
        <f t="shared" si="7"/>
        <v>119</v>
      </c>
      <c r="BD52" s="15"/>
    </row>
    <row r="53" spans="1:56" s="24" customFormat="1" ht="21.75" customHeight="1" x14ac:dyDescent="0.2">
      <c r="A53" s="7">
        <v>1</v>
      </c>
      <c r="B53" s="23"/>
      <c r="C53" s="66"/>
      <c r="D53" s="66"/>
      <c r="E53" s="18" t="s">
        <v>19</v>
      </c>
      <c r="F53" s="18">
        <v>0</v>
      </c>
      <c r="G53" s="18">
        <f t="shared" si="1"/>
        <v>18880773.559999999</v>
      </c>
      <c r="H53" s="18">
        <v>8086445.6699999999</v>
      </c>
      <c r="I53" s="18">
        <v>9577189.6199999992</v>
      </c>
      <c r="J53" s="18">
        <v>1217138.27</v>
      </c>
      <c r="K53" s="18">
        <v>0</v>
      </c>
      <c r="L53" s="18">
        <v>11667555.15</v>
      </c>
      <c r="M53" s="18">
        <v>0</v>
      </c>
      <c r="N53" s="18">
        <v>0</v>
      </c>
      <c r="O53" s="18">
        <v>1541686.34</v>
      </c>
      <c r="P53" s="18">
        <v>0</v>
      </c>
      <c r="Q53" s="18">
        <f t="shared" si="3"/>
        <v>554856.68000000005</v>
      </c>
      <c r="R53" s="18">
        <v>243382.83</v>
      </c>
      <c r="S53" s="18">
        <v>285014.32</v>
      </c>
      <c r="T53" s="18">
        <v>26459.53</v>
      </c>
      <c r="U53" s="18">
        <v>0</v>
      </c>
      <c r="V53" s="18">
        <v>289278.23</v>
      </c>
      <c r="W53" s="18">
        <v>0</v>
      </c>
      <c r="X53" s="18">
        <v>0</v>
      </c>
      <c r="Y53" s="18">
        <v>83931.35</v>
      </c>
      <c r="Z53" s="18">
        <v>0</v>
      </c>
      <c r="AA53" s="18">
        <f t="shared" si="4"/>
        <v>5372335.6099999994</v>
      </c>
      <c r="AB53" s="18">
        <v>2248542.09</v>
      </c>
      <c r="AC53" s="18">
        <v>2737484.42</v>
      </c>
      <c r="AD53" s="18">
        <v>386309.1</v>
      </c>
      <c r="AE53" s="18">
        <v>0</v>
      </c>
      <c r="AF53" s="18">
        <v>2603504.04</v>
      </c>
      <c r="AG53" s="18">
        <v>0</v>
      </c>
      <c r="AH53" s="18">
        <v>0</v>
      </c>
      <c r="AI53" s="18">
        <v>404195.7</v>
      </c>
      <c r="AJ53" s="18">
        <v>0</v>
      </c>
      <c r="AK53" s="18">
        <f t="shared" si="5"/>
        <v>2526479.73</v>
      </c>
      <c r="AL53" s="18">
        <v>1049881.0900000001</v>
      </c>
      <c r="AM53" s="18">
        <v>1342537.03</v>
      </c>
      <c r="AN53" s="18">
        <v>134061.60999999999</v>
      </c>
      <c r="AO53" s="18">
        <v>0</v>
      </c>
      <c r="AP53" s="18">
        <v>1510675.19</v>
      </c>
      <c r="AQ53" s="18">
        <v>0</v>
      </c>
      <c r="AR53" s="18">
        <v>0</v>
      </c>
      <c r="AS53" s="18">
        <v>178906.3</v>
      </c>
      <c r="AT53" s="19">
        <f t="shared" si="8"/>
        <v>0</v>
      </c>
      <c r="AU53" s="20">
        <f t="shared" si="7"/>
        <v>27334445.579999998</v>
      </c>
      <c r="AV53" s="20">
        <f t="shared" si="7"/>
        <v>11628251.68</v>
      </c>
      <c r="AW53" s="20">
        <f t="shared" si="7"/>
        <v>13942225.390000001</v>
      </c>
      <c r="AX53" s="20">
        <f t="shared" si="7"/>
        <v>1763968.51</v>
      </c>
      <c r="AY53" s="20">
        <f t="shared" si="7"/>
        <v>0</v>
      </c>
      <c r="AZ53" s="20">
        <f t="shared" si="7"/>
        <v>16071012.609999999</v>
      </c>
      <c r="BA53" s="20">
        <f t="shared" si="7"/>
        <v>0</v>
      </c>
      <c r="BB53" s="20">
        <f t="shared" si="7"/>
        <v>0</v>
      </c>
      <c r="BC53" s="20">
        <f t="shared" si="7"/>
        <v>2208719.69</v>
      </c>
      <c r="BD53" s="21">
        <f t="shared" si="6"/>
        <v>45614177.879999995</v>
      </c>
    </row>
    <row r="54" spans="1:56" s="16" customFormat="1" ht="19.5" customHeight="1" x14ac:dyDescent="0.2">
      <c r="A54" s="7">
        <v>1</v>
      </c>
      <c r="B54" s="11" t="s">
        <v>64</v>
      </c>
      <c r="C54" s="65">
        <v>24</v>
      </c>
      <c r="D54" s="65" t="s">
        <v>65</v>
      </c>
      <c r="E54" s="12" t="s">
        <v>18</v>
      </c>
      <c r="F54" s="12">
        <v>0</v>
      </c>
      <c r="G54" s="18">
        <f t="shared" si="1"/>
        <v>23636</v>
      </c>
      <c r="H54" s="12">
        <v>14831</v>
      </c>
      <c r="I54" s="12">
        <v>6631</v>
      </c>
      <c r="J54" s="12">
        <v>2174</v>
      </c>
      <c r="K54" s="12">
        <v>0</v>
      </c>
      <c r="L54" s="12">
        <v>337</v>
      </c>
      <c r="M54" s="12">
        <v>0</v>
      </c>
      <c r="N54" s="12">
        <v>0</v>
      </c>
      <c r="O54" s="12">
        <v>170</v>
      </c>
      <c r="P54" s="12">
        <v>0</v>
      </c>
      <c r="Q54" s="18"/>
      <c r="R54" s="12">
        <v>1450</v>
      </c>
      <c r="S54" s="12">
        <v>649</v>
      </c>
      <c r="T54" s="12">
        <v>232</v>
      </c>
      <c r="U54" s="12">
        <v>0</v>
      </c>
      <c r="V54" s="12">
        <v>31</v>
      </c>
      <c r="W54" s="12">
        <v>0</v>
      </c>
      <c r="X54" s="12">
        <v>0</v>
      </c>
      <c r="Y54" s="12">
        <v>10</v>
      </c>
      <c r="Z54" s="12">
        <v>0</v>
      </c>
      <c r="AA54" s="18"/>
      <c r="AB54" s="12">
        <v>2941</v>
      </c>
      <c r="AC54" s="12">
        <v>1315</v>
      </c>
      <c r="AD54" s="12">
        <v>499</v>
      </c>
      <c r="AE54" s="12">
        <v>0</v>
      </c>
      <c r="AF54" s="12">
        <v>67</v>
      </c>
      <c r="AG54" s="12">
        <v>0</v>
      </c>
      <c r="AH54" s="12">
        <v>0</v>
      </c>
      <c r="AI54" s="12">
        <v>25</v>
      </c>
      <c r="AJ54" s="12">
        <v>0</v>
      </c>
      <c r="AK54" s="18"/>
      <c r="AL54" s="12">
        <v>8735</v>
      </c>
      <c r="AM54" s="12">
        <v>3906</v>
      </c>
      <c r="AN54" s="12">
        <v>1392</v>
      </c>
      <c r="AO54" s="12">
        <v>0</v>
      </c>
      <c r="AP54" s="12">
        <v>103</v>
      </c>
      <c r="AQ54" s="12">
        <v>0</v>
      </c>
      <c r="AR54" s="12">
        <v>0</v>
      </c>
      <c r="AS54" s="12">
        <v>75</v>
      </c>
      <c r="AT54" s="13">
        <f t="shared" si="8"/>
        <v>0</v>
      </c>
      <c r="AU54" s="14">
        <f t="shared" si="7"/>
        <v>23636</v>
      </c>
      <c r="AV54" s="14">
        <f t="shared" si="7"/>
        <v>27957</v>
      </c>
      <c r="AW54" s="14">
        <f t="shared" si="7"/>
        <v>12501</v>
      </c>
      <c r="AX54" s="14">
        <f t="shared" si="7"/>
        <v>4297</v>
      </c>
      <c r="AY54" s="14">
        <f t="shared" si="7"/>
        <v>0</v>
      </c>
      <c r="AZ54" s="14">
        <f t="shared" si="7"/>
        <v>538</v>
      </c>
      <c r="BA54" s="14">
        <f t="shared" si="7"/>
        <v>0</v>
      </c>
      <c r="BB54" s="14">
        <f t="shared" si="7"/>
        <v>0</v>
      </c>
      <c r="BC54" s="14">
        <f t="shared" si="7"/>
        <v>280</v>
      </c>
      <c r="BD54" s="15"/>
    </row>
    <row r="55" spans="1:56" s="24" customFormat="1" ht="16.5" customHeight="1" x14ac:dyDescent="0.2">
      <c r="A55" s="7">
        <v>1</v>
      </c>
      <c r="B55" s="23"/>
      <c r="C55" s="66"/>
      <c r="D55" s="66"/>
      <c r="E55" s="18" t="s">
        <v>19</v>
      </c>
      <c r="F55" s="18">
        <v>0</v>
      </c>
      <c r="G55" s="18">
        <f t="shared" si="1"/>
        <v>21599662.84</v>
      </c>
      <c r="H55" s="18">
        <v>8157747.3399999999</v>
      </c>
      <c r="I55" s="18">
        <v>11678631.91</v>
      </c>
      <c r="J55" s="18">
        <v>1763283.59</v>
      </c>
      <c r="K55" s="18">
        <v>0</v>
      </c>
      <c r="L55" s="18">
        <v>12379903.029999999</v>
      </c>
      <c r="M55" s="18">
        <v>0</v>
      </c>
      <c r="N55" s="18">
        <v>0</v>
      </c>
      <c r="O55" s="18">
        <v>7592172.2300000004</v>
      </c>
      <c r="P55" s="18">
        <v>0</v>
      </c>
      <c r="Q55" s="18">
        <f t="shared" si="3"/>
        <v>2127733.5999999996</v>
      </c>
      <c r="R55" s="18">
        <v>797646.41</v>
      </c>
      <c r="S55" s="18">
        <v>1141910.68</v>
      </c>
      <c r="T55" s="18">
        <v>188176.51</v>
      </c>
      <c r="U55" s="18">
        <v>0</v>
      </c>
      <c r="V55" s="18">
        <v>1107777.82</v>
      </c>
      <c r="W55" s="18">
        <v>0</v>
      </c>
      <c r="X55" s="18">
        <v>0</v>
      </c>
      <c r="Y55" s="18">
        <v>654303.11</v>
      </c>
      <c r="Z55" s="18">
        <v>0</v>
      </c>
      <c r="AA55" s="18">
        <f t="shared" si="4"/>
        <v>4337379.76</v>
      </c>
      <c r="AB55" s="18">
        <v>1617514.63</v>
      </c>
      <c r="AC55" s="18">
        <v>2315634.11</v>
      </c>
      <c r="AD55" s="18">
        <v>404231.02</v>
      </c>
      <c r="AE55" s="18">
        <v>0</v>
      </c>
      <c r="AF55" s="18">
        <v>2448772.0299999998</v>
      </c>
      <c r="AG55" s="18">
        <v>0</v>
      </c>
      <c r="AH55" s="18">
        <v>0</v>
      </c>
      <c r="AI55" s="18">
        <v>676865.28</v>
      </c>
      <c r="AJ55" s="18">
        <v>0</v>
      </c>
      <c r="AK55" s="18">
        <f t="shared" si="5"/>
        <v>12811904.360000001</v>
      </c>
      <c r="AL55" s="18">
        <v>4804591.55</v>
      </c>
      <c r="AM55" s="18">
        <v>6878253.75</v>
      </c>
      <c r="AN55" s="18">
        <v>1129059.06</v>
      </c>
      <c r="AO55" s="18">
        <v>0</v>
      </c>
      <c r="AP55" s="18">
        <v>3498245.76</v>
      </c>
      <c r="AQ55" s="18">
        <v>0</v>
      </c>
      <c r="AR55" s="18">
        <v>0</v>
      </c>
      <c r="AS55" s="18">
        <v>2357747.39</v>
      </c>
      <c r="AT55" s="19">
        <f t="shared" si="8"/>
        <v>0</v>
      </c>
      <c r="AU55" s="20">
        <f t="shared" si="7"/>
        <v>40876680.560000002</v>
      </c>
      <c r="AV55" s="20">
        <f t="shared" si="7"/>
        <v>15377499.93</v>
      </c>
      <c r="AW55" s="20">
        <f t="shared" si="7"/>
        <v>22014430.449999999</v>
      </c>
      <c r="AX55" s="20">
        <f t="shared" si="7"/>
        <v>3484750.18</v>
      </c>
      <c r="AY55" s="20">
        <f t="shared" si="7"/>
        <v>0</v>
      </c>
      <c r="AZ55" s="20">
        <f t="shared" si="7"/>
        <v>19434698.640000001</v>
      </c>
      <c r="BA55" s="20">
        <f t="shared" si="7"/>
        <v>0</v>
      </c>
      <c r="BB55" s="20">
        <f t="shared" si="7"/>
        <v>0</v>
      </c>
      <c r="BC55" s="20">
        <f t="shared" si="7"/>
        <v>11281088.01</v>
      </c>
      <c r="BD55" s="21">
        <f t="shared" si="6"/>
        <v>71592467.210000008</v>
      </c>
    </row>
    <row r="56" spans="1:56" s="16" customFormat="1" ht="21" customHeight="1" x14ac:dyDescent="0.2">
      <c r="A56" s="7">
        <v>1</v>
      </c>
      <c r="B56" s="11"/>
      <c r="C56" s="65">
        <v>25</v>
      </c>
      <c r="D56" s="65" t="s">
        <v>66</v>
      </c>
      <c r="E56" s="12" t="s">
        <v>18</v>
      </c>
      <c r="F56" s="12">
        <v>30908</v>
      </c>
      <c r="G56" s="18">
        <f t="shared" si="1"/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1284</v>
      </c>
      <c r="Q56" s="18">
        <f t="shared" si="3"/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11500</v>
      </c>
      <c r="AA56" s="18">
        <f t="shared" si="4"/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7707</v>
      </c>
      <c r="AK56" s="18">
        <f t="shared" si="5"/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3">
        <f t="shared" si="8"/>
        <v>51399</v>
      </c>
      <c r="AU56" s="14">
        <f t="shared" si="7"/>
        <v>0</v>
      </c>
      <c r="AV56" s="14">
        <f t="shared" si="7"/>
        <v>0</v>
      </c>
      <c r="AW56" s="14">
        <f t="shared" si="7"/>
        <v>0</v>
      </c>
      <c r="AX56" s="14">
        <f t="shared" si="7"/>
        <v>0</v>
      </c>
      <c r="AY56" s="14">
        <f t="shared" si="7"/>
        <v>0</v>
      </c>
      <c r="AZ56" s="14">
        <f t="shared" si="7"/>
        <v>0</v>
      </c>
      <c r="BA56" s="14">
        <f t="shared" si="7"/>
        <v>0</v>
      </c>
      <c r="BB56" s="14">
        <f t="shared" si="7"/>
        <v>0</v>
      </c>
      <c r="BC56" s="14">
        <f t="shared" si="7"/>
        <v>0</v>
      </c>
      <c r="BD56" s="15"/>
    </row>
    <row r="57" spans="1:56" s="24" customFormat="1" ht="19.899999999999999" customHeight="1" x14ac:dyDescent="0.2">
      <c r="A57" s="7">
        <v>1</v>
      </c>
      <c r="B57" s="23"/>
      <c r="C57" s="66"/>
      <c r="D57" s="66"/>
      <c r="E57" s="18" t="s">
        <v>19</v>
      </c>
      <c r="F57" s="18">
        <v>111134312.26000001</v>
      </c>
      <c r="G57" s="18">
        <f t="shared" si="1"/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4615441.2</v>
      </c>
      <c r="Q57" s="18">
        <f t="shared" si="3"/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41349992.119999997</v>
      </c>
      <c r="AA57" s="18">
        <f t="shared" si="4"/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27709909.690000001</v>
      </c>
      <c r="AK57" s="18">
        <f t="shared" si="5"/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9">
        <f t="shared" si="8"/>
        <v>184809655.27000001</v>
      </c>
      <c r="AU57" s="20">
        <f t="shared" si="7"/>
        <v>0</v>
      </c>
      <c r="AV57" s="20">
        <f t="shared" si="7"/>
        <v>0</v>
      </c>
      <c r="AW57" s="20">
        <f t="shared" si="7"/>
        <v>0</v>
      </c>
      <c r="AX57" s="20">
        <f t="shared" si="7"/>
        <v>0</v>
      </c>
      <c r="AY57" s="20">
        <f t="shared" si="7"/>
        <v>0</v>
      </c>
      <c r="AZ57" s="20">
        <f t="shared" si="7"/>
        <v>0</v>
      </c>
      <c r="BA57" s="20">
        <f t="shared" si="7"/>
        <v>0</v>
      </c>
      <c r="BB57" s="20">
        <f t="shared" si="7"/>
        <v>0</v>
      </c>
      <c r="BC57" s="20">
        <f t="shared" si="7"/>
        <v>0</v>
      </c>
      <c r="BD57" s="21">
        <f t="shared" si="6"/>
        <v>184809655.27000001</v>
      </c>
    </row>
    <row r="58" spans="1:56" s="16" customFormat="1" ht="20.25" customHeight="1" x14ac:dyDescent="0.2">
      <c r="A58" s="7">
        <v>1</v>
      </c>
      <c r="B58" s="11" t="s">
        <v>67</v>
      </c>
      <c r="C58" s="65">
        <v>26</v>
      </c>
      <c r="D58" s="65" t="s">
        <v>68</v>
      </c>
      <c r="E58" s="12" t="s">
        <v>18</v>
      </c>
      <c r="F58" s="12">
        <v>0</v>
      </c>
      <c r="G58" s="18">
        <f t="shared" si="1"/>
        <v>982</v>
      </c>
      <c r="H58" s="12">
        <v>408</v>
      </c>
      <c r="I58" s="12">
        <v>554</v>
      </c>
      <c r="J58" s="12">
        <v>20</v>
      </c>
      <c r="K58" s="12">
        <v>0</v>
      </c>
      <c r="L58" s="12">
        <v>0</v>
      </c>
      <c r="M58" s="12">
        <v>0</v>
      </c>
      <c r="N58" s="12">
        <v>0</v>
      </c>
      <c r="O58" s="12">
        <v>48</v>
      </c>
      <c r="P58" s="12">
        <v>0</v>
      </c>
      <c r="Q58" s="18"/>
      <c r="R58" s="12">
        <v>14</v>
      </c>
      <c r="S58" s="12">
        <v>19</v>
      </c>
      <c r="T58" s="12">
        <v>2</v>
      </c>
      <c r="U58" s="12">
        <v>0</v>
      </c>
      <c r="V58" s="12">
        <v>0</v>
      </c>
      <c r="W58" s="12">
        <v>0</v>
      </c>
      <c r="X58" s="12">
        <v>0</v>
      </c>
      <c r="Y58" s="12">
        <v>2</v>
      </c>
      <c r="Z58" s="12">
        <v>0</v>
      </c>
      <c r="AA58" s="18"/>
      <c r="AB58" s="12">
        <v>181</v>
      </c>
      <c r="AC58" s="12">
        <v>246</v>
      </c>
      <c r="AD58" s="12">
        <v>10</v>
      </c>
      <c r="AE58" s="12">
        <v>0</v>
      </c>
      <c r="AF58" s="12">
        <v>0</v>
      </c>
      <c r="AG58" s="12">
        <v>0</v>
      </c>
      <c r="AH58" s="12">
        <v>0</v>
      </c>
      <c r="AI58" s="12">
        <v>10</v>
      </c>
      <c r="AJ58" s="12">
        <v>0</v>
      </c>
      <c r="AK58" s="18"/>
      <c r="AL58" s="12">
        <v>132</v>
      </c>
      <c r="AM58" s="12">
        <v>179</v>
      </c>
      <c r="AN58" s="12">
        <v>5</v>
      </c>
      <c r="AO58" s="12">
        <v>0</v>
      </c>
      <c r="AP58" s="12">
        <v>0</v>
      </c>
      <c r="AQ58" s="12">
        <v>0</v>
      </c>
      <c r="AR58" s="12">
        <v>0</v>
      </c>
      <c r="AS58" s="12">
        <v>16</v>
      </c>
      <c r="AT58" s="13">
        <f t="shared" si="8"/>
        <v>0</v>
      </c>
      <c r="AU58" s="14">
        <f t="shared" si="7"/>
        <v>982</v>
      </c>
      <c r="AV58" s="14">
        <f t="shared" si="7"/>
        <v>735</v>
      </c>
      <c r="AW58" s="14">
        <f t="shared" si="7"/>
        <v>998</v>
      </c>
      <c r="AX58" s="14">
        <f t="shared" si="7"/>
        <v>37</v>
      </c>
      <c r="AY58" s="14">
        <f t="shared" si="7"/>
        <v>0</v>
      </c>
      <c r="AZ58" s="14">
        <f t="shared" si="7"/>
        <v>0</v>
      </c>
      <c r="BA58" s="14">
        <f t="shared" si="7"/>
        <v>0</v>
      </c>
      <c r="BB58" s="14">
        <f t="shared" si="7"/>
        <v>0</v>
      </c>
      <c r="BC58" s="14">
        <f t="shared" si="7"/>
        <v>76</v>
      </c>
      <c r="BD58" s="15"/>
    </row>
    <row r="59" spans="1:56" s="24" customFormat="1" ht="20.25" customHeight="1" x14ac:dyDescent="0.2">
      <c r="A59" s="7">
        <v>1</v>
      </c>
      <c r="B59" s="23"/>
      <c r="C59" s="66"/>
      <c r="D59" s="66"/>
      <c r="E59" s="18" t="s">
        <v>19</v>
      </c>
      <c r="F59" s="18">
        <v>0</v>
      </c>
      <c r="G59" s="18">
        <f t="shared" si="1"/>
        <v>754603.67</v>
      </c>
      <c r="H59" s="18">
        <v>251745.63</v>
      </c>
      <c r="I59" s="18">
        <v>486769.43</v>
      </c>
      <c r="J59" s="18">
        <v>16088.61</v>
      </c>
      <c r="K59" s="18">
        <v>0</v>
      </c>
      <c r="L59" s="18">
        <v>0</v>
      </c>
      <c r="M59" s="18">
        <v>0</v>
      </c>
      <c r="N59" s="18">
        <v>0</v>
      </c>
      <c r="O59" s="18">
        <v>803016.76</v>
      </c>
      <c r="P59" s="18">
        <v>0</v>
      </c>
      <c r="Q59" s="18">
        <f t="shared" si="3"/>
        <v>27340.5</v>
      </c>
      <c r="R59" s="18">
        <v>8708.18</v>
      </c>
      <c r="S59" s="18">
        <v>16837.939999999999</v>
      </c>
      <c r="T59" s="18">
        <v>1794.38</v>
      </c>
      <c r="U59" s="18">
        <v>0</v>
      </c>
      <c r="V59" s="18">
        <v>0</v>
      </c>
      <c r="W59" s="18">
        <v>0</v>
      </c>
      <c r="X59" s="18">
        <v>0</v>
      </c>
      <c r="Y59" s="18">
        <v>30160.26</v>
      </c>
      <c r="Z59" s="18">
        <v>0</v>
      </c>
      <c r="AA59" s="18">
        <f t="shared" si="4"/>
        <v>336399.02</v>
      </c>
      <c r="AB59" s="18">
        <v>111820.97</v>
      </c>
      <c r="AC59" s="18">
        <v>216214.41</v>
      </c>
      <c r="AD59" s="18">
        <v>8363.64</v>
      </c>
      <c r="AE59" s="18">
        <v>0</v>
      </c>
      <c r="AF59" s="18">
        <v>0</v>
      </c>
      <c r="AG59" s="18">
        <v>0</v>
      </c>
      <c r="AH59" s="18">
        <v>0</v>
      </c>
      <c r="AI59" s="18">
        <v>173421.46</v>
      </c>
      <c r="AJ59" s="18">
        <v>0</v>
      </c>
      <c r="AK59" s="18">
        <f t="shared" si="5"/>
        <v>243371.18</v>
      </c>
      <c r="AL59" s="18">
        <v>81540.25</v>
      </c>
      <c r="AM59" s="18">
        <v>157664.31</v>
      </c>
      <c r="AN59" s="18">
        <v>4166.62</v>
      </c>
      <c r="AO59" s="18">
        <v>0</v>
      </c>
      <c r="AP59" s="18">
        <v>0</v>
      </c>
      <c r="AQ59" s="18">
        <v>0</v>
      </c>
      <c r="AR59" s="18">
        <v>0</v>
      </c>
      <c r="AS59" s="18">
        <v>250078.77</v>
      </c>
      <c r="AT59" s="19">
        <f t="shared" si="8"/>
        <v>0</v>
      </c>
      <c r="AU59" s="20">
        <f t="shared" si="7"/>
        <v>1361714.37</v>
      </c>
      <c r="AV59" s="20">
        <f t="shared" si="7"/>
        <v>453815.03</v>
      </c>
      <c r="AW59" s="20">
        <f t="shared" si="7"/>
        <v>877486.09</v>
      </c>
      <c r="AX59" s="20">
        <f t="shared" si="7"/>
        <v>30413.25</v>
      </c>
      <c r="AY59" s="20">
        <f t="shared" si="7"/>
        <v>0</v>
      </c>
      <c r="AZ59" s="20">
        <f t="shared" si="7"/>
        <v>0</v>
      </c>
      <c r="BA59" s="20">
        <f t="shared" si="7"/>
        <v>0</v>
      </c>
      <c r="BB59" s="20">
        <f t="shared" si="7"/>
        <v>0</v>
      </c>
      <c r="BC59" s="20">
        <f t="shared" si="7"/>
        <v>1256677.25</v>
      </c>
      <c r="BD59" s="21">
        <f t="shared" si="6"/>
        <v>2618391.62</v>
      </c>
    </row>
    <row r="60" spans="1:56" s="16" customFormat="1" ht="25.5" customHeight="1" x14ac:dyDescent="0.2">
      <c r="A60" s="7">
        <v>1</v>
      </c>
      <c r="B60" s="11"/>
      <c r="C60" s="65">
        <v>27</v>
      </c>
      <c r="D60" s="65" t="s">
        <v>69</v>
      </c>
      <c r="E60" s="12" t="s">
        <v>18</v>
      </c>
      <c r="F60" s="12">
        <v>0</v>
      </c>
      <c r="G60" s="18">
        <f t="shared" si="1"/>
        <v>22145</v>
      </c>
      <c r="H60" s="12">
        <v>13954</v>
      </c>
      <c r="I60" s="12">
        <v>5879</v>
      </c>
      <c r="J60" s="12">
        <v>2312</v>
      </c>
      <c r="K60" s="12">
        <v>516</v>
      </c>
      <c r="L60" s="12">
        <v>600</v>
      </c>
      <c r="M60" s="12">
        <v>64</v>
      </c>
      <c r="N60" s="12">
        <v>0</v>
      </c>
      <c r="O60" s="12">
        <v>195</v>
      </c>
      <c r="P60" s="12">
        <v>0</v>
      </c>
      <c r="Q60" s="18"/>
      <c r="R60" s="12">
        <v>300</v>
      </c>
      <c r="S60" s="12">
        <v>126</v>
      </c>
      <c r="T60" s="12">
        <v>48</v>
      </c>
      <c r="U60" s="12">
        <v>0</v>
      </c>
      <c r="V60" s="12">
        <v>17</v>
      </c>
      <c r="W60" s="12">
        <v>1</v>
      </c>
      <c r="X60" s="12">
        <v>0</v>
      </c>
      <c r="Y60" s="12">
        <v>3</v>
      </c>
      <c r="Z60" s="12">
        <v>0</v>
      </c>
      <c r="AA60" s="18"/>
      <c r="AB60" s="12">
        <v>7749</v>
      </c>
      <c r="AC60" s="12">
        <v>3265</v>
      </c>
      <c r="AD60" s="12">
        <v>1304</v>
      </c>
      <c r="AE60" s="12">
        <v>307</v>
      </c>
      <c r="AF60" s="12">
        <v>297</v>
      </c>
      <c r="AG60" s="12">
        <v>38</v>
      </c>
      <c r="AH60" s="12">
        <v>0</v>
      </c>
      <c r="AI60" s="12">
        <v>138</v>
      </c>
      <c r="AJ60" s="12">
        <v>0</v>
      </c>
      <c r="AK60" s="18"/>
      <c r="AL60" s="12">
        <v>1733</v>
      </c>
      <c r="AM60" s="12">
        <v>730</v>
      </c>
      <c r="AN60" s="12">
        <v>336</v>
      </c>
      <c r="AO60" s="12">
        <v>75</v>
      </c>
      <c r="AP60" s="12">
        <v>89</v>
      </c>
      <c r="AQ60" s="12">
        <v>12</v>
      </c>
      <c r="AR60" s="12">
        <v>0</v>
      </c>
      <c r="AS60" s="12">
        <v>25</v>
      </c>
      <c r="AT60" s="13">
        <f t="shared" si="8"/>
        <v>0</v>
      </c>
      <c r="AU60" s="14">
        <f t="shared" si="7"/>
        <v>22145</v>
      </c>
      <c r="AV60" s="14">
        <f t="shared" si="7"/>
        <v>23736</v>
      </c>
      <c r="AW60" s="14">
        <f t="shared" si="7"/>
        <v>10000</v>
      </c>
      <c r="AX60" s="14">
        <f t="shared" si="7"/>
        <v>4000</v>
      </c>
      <c r="AY60" s="14">
        <f t="shared" si="7"/>
        <v>898</v>
      </c>
      <c r="AZ60" s="14">
        <f t="shared" si="7"/>
        <v>1003</v>
      </c>
      <c r="BA60" s="14">
        <f t="shared" si="7"/>
        <v>115</v>
      </c>
      <c r="BB60" s="14">
        <f t="shared" si="7"/>
        <v>0</v>
      </c>
      <c r="BC60" s="14">
        <f t="shared" si="7"/>
        <v>361</v>
      </c>
      <c r="BD60" s="15"/>
    </row>
    <row r="61" spans="1:56" s="24" customFormat="1" ht="18" customHeight="1" x14ac:dyDescent="0.2">
      <c r="A61" s="7">
        <v>1</v>
      </c>
      <c r="B61" s="23"/>
      <c r="C61" s="66"/>
      <c r="D61" s="66"/>
      <c r="E61" s="18" t="s">
        <v>19</v>
      </c>
      <c r="F61" s="18">
        <v>0</v>
      </c>
      <c r="G61" s="18">
        <f t="shared" si="1"/>
        <v>12827701.34</v>
      </c>
      <c r="H61" s="18">
        <v>6144000.5800000001</v>
      </c>
      <c r="I61" s="18">
        <v>4808622.5199999996</v>
      </c>
      <c r="J61" s="18">
        <v>1875078.24</v>
      </c>
      <c r="K61" s="18">
        <v>3426168.26</v>
      </c>
      <c r="L61" s="18">
        <v>35506910.380000003</v>
      </c>
      <c r="M61" s="18">
        <v>10920095.550000001</v>
      </c>
      <c r="N61" s="18">
        <v>0</v>
      </c>
      <c r="O61" s="18">
        <v>3509727.43</v>
      </c>
      <c r="P61" s="18">
        <v>0</v>
      </c>
      <c r="Q61" s="18">
        <f t="shared" si="3"/>
        <v>278094.99</v>
      </c>
      <c r="R61" s="18">
        <v>131952.12</v>
      </c>
      <c r="S61" s="18">
        <v>107213.91</v>
      </c>
      <c r="T61" s="18">
        <v>38928.959999999999</v>
      </c>
      <c r="U61" s="18">
        <v>0</v>
      </c>
      <c r="V61" s="18">
        <v>915126.56</v>
      </c>
      <c r="W61" s="18">
        <v>273002.39</v>
      </c>
      <c r="X61" s="18">
        <v>0</v>
      </c>
      <c r="Y61" s="18">
        <v>52286.44</v>
      </c>
      <c r="Z61" s="18">
        <v>0</v>
      </c>
      <c r="AA61" s="18">
        <f t="shared" si="4"/>
        <v>7185415.2799999993</v>
      </c>
      <c r="AB61" s="18">
        <v>3412043.17</v>
      </c>
      <c r="AC61" s="18">
        <v>2715802.03</v>
      </c>
      <c r="AD61" s="18">
        <v>1057570.08</v>
      </c>
      <c r="AE61" s="18">
        <v>2037825.3</v>
      </c>
      <c r="AF61" s="18">
        <v>18851607.059999999</v>
      </c>
      <c r="AG61" s="18">
        <v>6357055.6200000001</v>
      </c>
      <c r="AH61" s="18">
        <v>0</v>
      </c>
      <c r="AI61" s="18">
        <v>2522820.84</v>
      </c>
      <c r="AJ61" s="18">
        <v>0</v>
      </c>
      <c r="AK61" s="18">
        <f t="shared" si="5"/>
        <v>1647225.55</v>
      </c>
      <c r="AL61" s="18">
        <v>762999.44</v>
      </c>
      <c r="AM61" s="18">
        <v>611723.39</v>
      </c>
      <c r="AN61" s="18">
        <v>272502.71999999997</v>
      </c>
      <c r="AO61" s="18">
        <v>494559.94</v>
      </c>
      <c r="AP61" s="18">
        <v>5734793.0899999999</v>
      </c>
      <c r="AQ61" s="18">
        <v>1950017.06</v>
      </c>
      <c r="AR61" s="18">
        <v>0</v>
      </c>
      <c r="AS61" s="18">
        <v>450970.57</v>
      </c>
      <c r="AT61" s="19">
        <f t="shared" si="8"/>
        <v>0</v>
      </c>
      <c r="AU61" s="20">
        <f t="shared" si="7"/>
        <v>21938437.16</v>
      </c>
      <c r="AV61" s="20">
        <f t="shared" si="7"/>
        <v>10450995.309999999</v>
      </c>
      <c r="AW61" s="20">
        <f t="shared" si="7"/>
        <v>8243361.8499999996</v>
      </c>
      <c r="AX61" s="20">
        <f t="shared" si="7"/>
        <v>3244080</v>
      </c>
      <c r="AY61" s="20">
        <f t="shared" si="7"/>
        <v>5958553.5</v>
      </c>
      <c r="AZ61" s="20">
        <f t="shared" si="7"/>
        <v>61008437.090000004</v>
      </c>
      <c r="BA61" s="20">
        <f t="shared" si="7"/>
        <v>19500170.620000001</v>
      </c>
      <c r="BB61" s="20">
        <f t="shared" si="7"/>
        <v>0</v>
      </c>
      <c r="BC61" s="20">
        <f t="shared" si="7"/>
        <v>6535805.2799999993</v>
      </c>
      <c r="BD61" s="21">
        <f t="shared" si="6"/>
        <v>95441233.030000001</v>
      </c>
    </row>
    <row r="62" spans="1:56" s="16" customFormat="1" ht="18.75" customHeight="1" x14ac:dyDescent="0.2">
      <c r="A62" s="7">
        <v>1</v>
      </c>
      <c r="B62" s="11" t="s">
        <v>70</v>
      </c>
      <c r="C62" s="65">
        <v>28</v>
      </c>
      <c r="D62" s="65" t="s">
        <v>71</v>
      </c>
      <c r="E62" s="12" t="s">
        <v>18</v>
      </c>
      <c r="F62" s="12">
        <v>0</v>
      </c>
      <c r="G62" s="18">
        <f t="shared" si="1"/>
        <v>3053</v>
      </c>
      <c r="H62" s="12">
        <v>1610</v>
      </c>
      <c r="I62" s="12">
        <v>1232</v>
      </c>
      <c r="J62" s="12">
        <v>211</v>
      </c>
      <c r="K62" s="12">
        <v>0</v>
      </c>
      <c r="L62" s="12">
        <v>84</v>
      </c>
      <c r="M62" s="12">
        <v>0</v>
      </c>
      <c r="N62" s="12">
        <v>0</v>
      </c>
      <c r="O62" s="12">
        <v>6</v>
      </c>
      <c r="P62" s="12">
        <v>0</v>
      </c>
      <c r="Q62" s="18"/>
      <c r="R62" s="12">
        <v>56</v>
      </c>
      <c r="S62" s="12">
        <v>43</v>
      </c>
      <c r="T62" s="12">
        <v>10</v>
      </c>
      <c r="U62" s="12">
        <v>0</v>
      </c>
      <c r="V62" s="12">
        <v>3</v>
      </c>
      <c r="W62" s="12">
        <v>0</v>
      </c>
      <c r="X62" s="12">
        <v>0</v>
      </c>
      <c r="Y62" s="12">
        <v>1</v>
      </c>
      <c r="Z62" s="12">
        <v>0</v>
      </c>
      <c r="AA62" s="18"/>
      <c r="AB62" s="12">
        <v>887</v>
      </c>
      <c r="AC62" s="12">
        <v>679</v>
      </c>
      <c r="AD62" s="12">
        <v>96</v>
      </c>
      <c r="AE62" s="12">
        <v>0</v>
      </c>
      <c r="AF62" s="12">
        <v>32</v>
      </c>
      <c r="AG62" s="12">
        <v>0</v>
      </c>
      <c r="AH62" s="12">
        <v>0</v>
      </c>
      <c r="AI62" s="12">
        <v>4</v>
      </c>
      <c r="AJ62" s="12">
        <v>0</v>
      </c>
      <c r="AK62" s="18"/>
      <c r="AL62" s="12">
        <v>389</v>
      </c>
      <c r="AM62" s="12">
        <v>297</v>
      </c>
      <c r="AN62" s="12">
        <v>59</v>
      </c>
      <c r="AO62" s="12">
        <v>0</v>
      </c>
      <c r="AP62" s="12">
        <v>17</v>
      </c>
      <c r="AQ62" s="12">
        <v>0</v>
      </c>
      <c r="AR62" s="12">
        <v>0</v>
      </c>
      <c r="AS62" s="12">
        <v>2</v>
      </c>
      <c r="AT62" s="13">
        <f t="shared" si="8"/>
        <v>0</v>
      </c>
      <c r="AU62" s="14">
        <f t="shared" si="7"/>
        <v>3053</v>
      </c>
      <c r="AV62" s="14">
        <f t="shared" si="7"/>
        <v>2942</v>
      </c>
      <c r="AW62" s="14">
        <f t="shared" si="7"/>
        <v>2251</v>
      </c>
      <c r="AX62" s="14">
        <f t="shared" si="7"/>
        <v>376</v>
      </c>
      <c r="AY62" s="14">
        <f t="shared" si="7"/>
        <v>0</v>
      </c>
      <c r="AZ62" s="14">
        <f t="shared" si="7"/>
        <v>136</v>
      </c>
      <c r="BA62" s="14">
        <f t="shared" si="7"/>
        <v>0</v>
      </c>
      <c r="BB62" s="14">
        <f t="shared" si="7"/>
        <v>0</v>
      </c>
      <c r="BC62" s="14">
        <f t="shared" si="7"/>
        <v>13</v>
      </c>
      <c r="BD62" s="15"/>
    </row>
    <row r="63" spans="1:56" s="24" customFormat="1" x14ac:dyDescent="0.2">
      <c r="A63" s="7">
        <v>1</v>
      </c>
      <c r="B63" s="25"/>
      <c r="C63" s="66"/>
      <c r="D63" s="66"/>
      <c r="E63" s="18" t="s">
        <v>19</v>
      </c>
      <c r="F63" s="18">
        <v>0</v>
      </c>
      <c r="G63" s="18">
        <f t="shared" si="1"/>
        <v>2156082.02</v>
      </c>
      <c r="H63" s="18">
        <v>912544.27</v>
      </c>
      <c r="I63" s="18">
        <v>1072615.28</v>
      </c>
      <c r="J63" s="18">
        <v>170922.47</v>
      </c>
      <c r="K63" s="18">
        <v>0</v>
      </c>
      <c r="L63" s="18">
        <v>1871974.25</v>
      </c>
      <c r="M63" s="18">
        <v>0</v>
      </c>
      <c r="N63" s="18">
        <v>0</v>
      </c>
      <c r="O63" s="18">
        <v>95253.27</v>
      </c>
      <c r="P63" s="18">
        <v>0</v>
      </c>
      <c r="Q63" s="18">
        <f t="shared" si="3"/>
        <v>76609.279999999999</v>
      </c>
      <c r="R63" s="18">
        <v>31781.26</v>
      </c>
      <c r="S63" s="18">
        <v>36920.57</v>
      </c>
      <c r="T63" s="18">
        <v>7907.45</v>
      </c>
      <c r="U63" s="18">
        <v>0</v>
      </c>
      <c r="V63" s="18">
        <v>71313.31</v>
      </c>
      <c r="W63" s="18">
        <v>0</v>
      </c>
      <c r="X63" s="18">
        <v>0</v>
      </c>
      <c r="Y63" s="18">
        <v>16565.79</v>
      </c>
      <c r="Z63" s="18">
        <v>0</v>
      </c>
      <c r="AA63" s="18">
        <f t="shared" si="4"/>
        <v>1170661.73</v>
      </c>
      <c r="AB63" s="18">
        <v>502721.66</v>
      </c>
      <c r="AC63" s="18">
        <v>590082.15</v>
      </c>
      <c r="AD63" s="18">
        <v>77857.919999999998</v>
      </c>
      <c r="AE63" s="18">
        <v>0</v>
      </c>
      <c r="AF63" s="18">
        <v>677476.4</v>
      </c>
      <c r="AG63" s="18">
        <v>0</v>
      </c>
      <c r="AH63" s="18">
        <v>0</v>
      </c>
      <c r="AI63" s="18">
        <v>64192.42</v>
      </c>
      <c r="AJ63" s="18">
        <v>0</v>
      </c>
      <c r="AK63" s="18">
        <f t="shared" si="5"/>
        <v>526165.92000000004</v>
      </c>
      <c r="AL63" s="18">
        <v>220468.56</v>
      </c>
      <c r="AM63" s="18">
        <v>258252.69</v>
      </c>
      <c r="AN63" s="18">
        <v>47444.67</v>
      </c>
      <c r="AO63" s="18">
        <v>0</v>
      </c>
      <c r="AP63" s="18">
        <v>350623.75</v>
      </c>
      <c r="AQ63" s="18">
        <v>0</v>
      </c>
      <c r="AR63" s="18">
        <v>0</v>
      </c>
      <c r="AS63" s="18">
        <v>31060.85</v>
      </c>
      <c r="AT63" s="19">
        <f t="shared" si="8"/>
        <v>0</v>
      </c>
      <c r="AU63" s="20">
        <f t="shared" si="7"/>
        <v>3929518.95</v>
      </c>
      <c r="AV63" s="20">
        <f t="shared" si="7"/>
        <v>1667515.75</v>
      </c>
      <c r="AW63" s="20">
        <f t="shared" si="7"/>
        <v>1957870.69</v>
      </c>
      <c r="AX63" s="20">
        <f t="shared" si="7"/>
        <v>304132.51</v>
      </c>
      <c r="AY63" s="20">
        <f t="shared" si="7"/>
        <v>0</v>
      </c>
      <c r="AZ63" s="20">
        <f t="shared" si="7"/>
        <v>2971387.71</v>
      </c>
      <c r="BA63" s="20">
        <f t="shared" si="7"/>
        <v>0</v>
      </c>
      <c r="BB63" s="20">
        <f t="shared" si="7"/>
        <v>0</v>
      </c>
      <c r="BC63" s="20">
        <f t="shared" si="7"/>
        <v>207072.33000000002</v>
      </c>
      <c r="BD63" s="21">
        <f t="shared" si="6"/>
        <v>7107978.9900000002</v>
      </c>
    </row>
    <row r="64" spans="1:56" s="16" customFormat="1" ht="17.25" customHeight="1" x14ac:dyDescent="0.2">
      <c r="A64" s="7">
        <v>1</v>
      </c>
      <c r="B64" s="26" t="s">
        <v>72</v>
      </c>
      <c r="C64" s="65">
        <v>29</v>
      </c>
      <c r="D64" s="65" t="s">
        <v>73</v>
      </c>
      <c r="E64" s="12" t="s">
        <v>18</v>
      </c>
      <c r="F64" s="12">
        <v>0</v>
      </c>
      <c r="G64" s="18">
        <f t="shared" si="1"/>
        <v>162</v>
      </c>
      <c r="H64" s="12">
        <v>30</v>
      </c>
      <c r="I64" s="12">
        <v>132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8"/>
      <c r="R64" s="12">
        <v>3</v>
      </c>
      <c r="S64" s="12">
        <v>10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8"/>
      <c r="AB64" s="12">
        <v>19</v>
      </c>
      <c r="AC64" s="12">
        <v>86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8"/>
      <c r="AL64" s="12">
        <v>6</v>
      </c>
      <c r="AM64" s="12">
        <v>26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3">
        <f t="shared" si="8"/>
        <v>0</v>
      </c>
      <c r="AU64" s="14">
        <f t="shared" si="7"/>
        <v>162</v>
      </c>
      <c r="AV64" s="14">
        <f t="shared" si="7"/>
        <v>58</v>
      </c>
      <c r="AW64" s="14">
        <f t="shared" si="7"/>
        <v>254</v>
      </c>
      <c r="AX64" s="14">
        <f t="shared" si="7"/>
        <v>0</v>
      </c>
      <c r="AY64" s="14">
        <f t="shared" si="7"/>
        <v>0</v>
      </c>
      <c r="AZ64" s="14">
        <f t="shared" si="7"/>
        <v>0</v>
      </c>
      <c r="BA64" s="14">
        <f t="shared" si="7"/>
        <v>0</v>
      </c>
      <c r="BB64" s="14">
        <f t="shared" si="7"/>
        <v>0</v>
      </c>
      <c r="BC64" s="14">
        <f t="shared" si="7"/>
        <v>0</v>
      </c>
      <c r="BD64" s="15"/>
    </row>
    <row r="65" spans="1:56" s="24" customFormat="1" ht="15" customHeight="1" x14ac:dyDescent="0.2">
      <c r="A65" s="7">
        <v>1</v>
      </c>
      <c r="B65" s="25"/>
      <c r="C65" s="66"/>
      <c r="D65" s="66"/>
      <c r="E65" s="18" t="s">
        <v>19</v>
      </c>
      <c r="F65" s="18">
        <v>0</v>
      </c>
      <c r="G65" s="18">
        <f t="shared" si="1"/>
        <v>238630.24</v>
      </c>
      <c r="H65" s="18">
        <v>16062.25</v>
      </c>
      <c r="I65" s="18">
        <v>222567.99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f t="shared" si="3"/>
        <v>18038.900000000001</v>
      </c>
      <c r="R65" s="18">
        <v>1774.32</v>
      </c>
      <c r="S65" s="18">
        <v>16264.58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f t="shared" si="4"/>
        <v>154785.92000000001</v>
      </c>
      <c r="AB65" s="18">
        <v>10116.73</v>
      </c>
      <c r="AC65" s="18">
        <v>144669.19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f t="shared" si="5"/>
        <v>47688.7</v>
      </c>
      <c r="AL65" s="18">
        <v>3175.1</v>
      </c>
      <c r="AM65" s="18">
        <v>44513.599999999999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9">
        <f t="shared" si="8"/>
        <v>0</v>
      </c>
      <c r="AU65" s="20">
        <f t="shared" si="7"/>
        <v>459143.76</v>
      </c>
      <c r="AV65" s="20">
        <f t="shared" si="7"/>
        <v>31128.400000000001</v>
      </c>
      <c r="AW65" s="20">
        <f t="shared" si="7"/>
        <v>428015.35999999999</v>
      </c>
      <c r="AX65" s="20">
        <f t="shared" si="7"/>
        <v>0</v>
      </c>
      <c r="AY65" s="20">
        <f t="shared" si="7"/>
        <v>0</v>
      </c>
      <c r="AZ65" s="20">
        <f t="shared" si="7"/>
        <v>0</v>
      </c>
      <c r="BA65" s="20">
        <f t="shared" si="7"/>
        <v>0</v>
      </c>
      <c r="BB65" s="20">
        <f t="shared" si="7"/>
        <v>0</v>
      </c>
      <c r="BC65" s="20">
        <f t="shared" si="7"/>
        <v>0</v>
      </c>
      <c r="BD65" s="21">
        <f t="shared" si="6"/>
        <v>459143.76</v>
      </c>
    </row>
    <row r="66" spans="1:56" s="16" customFormat="1" ht="15" customHeight="1" x14ac:dyDescent="0.2">
      <c r="A66" s="7">
        <v>1</v>
      </c>
      <c r="B66" s="26"/>
      <c r="C66" s="65">
        <v>30</v>
      </c>
      <c r="D66" s="65" t="s">
        <v>74</v>
      </c>
      <c r="E66" s="12" t="s">
        <v>18</v>
      </c>
      <c r="F66" s="12">
        <v>0</v>
      </c>
      <c r="G66" s="18">
        <f t="shared" si="1"/>
        <v>906</v>
      </c>
      <c r="H66" s="12">
        <v>0</v>
      </c>
      <c r="I66" s="12">
        <v>906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8"/>
      <c r="R66" s="12">
        <v>132</v>
      </c>
      <c r="S66" s="12">
        <v>12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8"/>
      <c r="AB66" s="12">
        <v>0</v>
      </c>
      <c r="AC66" s="12">
        <v>268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8"/>
      <c r="AL66" s="12">
        <v>9</v>
      </c>
      <c r="AM66" s="12">
        <v>264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3">
        <f t="shared" si="8"/>
        <v>0</v>
      </c>
      <c r="AU66" s="14">
        <f t="shared" si="7"/>
        <v>906</v>
      </c>
      <c r="AV66" s="14">
        <f t="shared" si="7"/>
        <v>141</v>
      </c>
      <c r="AW66" s="14">
        <f t="shared" si="7"/>
        <v>1450</v>
      </c>
      <c r="AX66" s="14">
        <f t="shared" si="7"/>
        <v>0</v>
      </c>
      <c r="AY66" s="14">
        <f t="shared" si="7"/>
        <v>0</v>
      </c>
      <c r="AZ66" s="14">
        <f t="shared" si="7"/>
        <v>0</v>
      </c>
      <c r="BA66" s="14">
        <f t="shared" si="7"/>
        <v>0</v>
      </c>
      <c r="BB66" s="14">
        <f t="shared" si="7"/>
        <v>0</v>
      </c>
      <c r="BC66" s="14">
        <f t="shared" si="7"/>
        <v>0</v>
      </c>
      <c r="BD66" s="15"/>
    </row>
    <row r="67" spans="1:56" s="24" customFormat="1" ht="15" customHeight="1" x14ac:dyDescent="0.2">
      <c r="A67" s="7">
        <v>1</v>
      </c>
      <c r="B67" s="25"/>
      <c r="C67" s="66"/>
      <c r="D67" s="66"/>
      <c r="E67" s="18" t="s">
        <v>19</v>
      </c>
      <c r="F67" s="18">
        <v>0</v>
      </c>
      <c r="G67" s="18">
        <f t="shared" si="1"/>
        <v>1526926.84</v>
      </c>
      <c r="H67" s="18">
        <v>0</v>
      </c>
      <c r="I67" s="18">
        <v>1526926.84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f t="shared" si="3"/>
        <v>90250.91</v>
      </c>
      <c r="R67" s="18">
        <v>70706.25</v>
      </c>
      <c r="S67" s="18">
        <v>19544.66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f t="shared" si="4"/>
        <v>451970.34</v>
      </c>
      <c r="AB67" s="18">
        <v>0</v>
      </c>
      <c r="AC67" s="18">
        <v>451970.34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f t="shared" si="5"/>
        <v>449475.72</v>
      </c>
      <c r="AL67" s="18">
        <v>4834.62</v>
      </c>
      <c r="AM67" s="18">
        <v>444641.1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9">
        <f t="shared" si="8"/>
        <v>0</v>
      </c>
      <c r="AU67" s="20">
        <f t="shared" si="7"/>
        <v>2518623.81</v>
      </c>
      <c r="AV67" s="20">
        <f t="shared" si="7"/>
        <v>75540.87</v>
      </c>
      <c r="AW67" s="20">
        <f t="shared" si="7"/>
        <v>2443082.94</v>
      </c>
      <c r="AX67" s="20">
        <f t="shared" si="7"/>
        <v>0</v>
      </c>
      <c r="AY67" s="20">
        <f t="shared" si="7"/>
        <v>0</v>
      </c>
      <c r="AZ67" s="20">
        <f t="shared" si="7"/>
        <v>0</v>
      </c>
      <c r="BA67" s="20">
        <f t="shared" si="7"/>
        <v>0</v>
      </c>
      <c r="BB67" s="20">
        <f t="shared" si="7"/>
        <v>0</v>
      </c>
      <c r="BC67" s="20">
        <f t="shared" si="7"/>
        <v>0</v>
      </c>
      <c r="BD67" s="21">
        <f t="shared" si="6"/>
        <v>2518623.81</v>
      </c>
    </row>
    <row r="68" spans="1:56" s="16" customFormat="1" ht="15" customHeight="1" x14ac:dyDescent="0.2">
      <c r="A68" s="7">
        <v>1</v>
      </c>
      <c r="B68" s="26"/>
      <c r="C68" s="65">
        <v>31</v>
      </c>
      <c r="D68" s="65" t="s">
        <v>75</v>
      </c>
      <c r="E68" s="12" t="s">
        <v>18</v>
      </c>
      <c r="F68" s="12">
        <v>0</v>
      </c>
      <c r="G68" s="18">
        <f t="shared" si="1"/>
        <v>1452</v>
      </c>
      <c r="H68" s="12">
        <v>1404</v>
      </c>
      <c r="I68" s="12">
        <v>48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8"/>
      <c r="R68" s="12">
        <v>247</v>
      </c>
      <c r="S68" s="12">
        <v>6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8"/>
      <c r="AB68" s="12">
        <v>166</v>
      </c>
      <c r="AC68" s="12">
        <v>8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8"/>
      <c r="AL68" s="12">
        <v>388</v>
      </c>
      <c r="AM68" s="12">
        <v>16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3">
        <f t="shared" si="8"/>
        <v>0</v>
      </c>
      <c r="AU68" s="14">
        <f t="shared" si="7"/>
        <v>1452</v>
      </c>
      <c r="AV68" s="14">
        <f t="shared" si="7"/>
        <v>2205</v>
      </c>
      <c r="AW68" s="14">
        <f t="shared" si="7"/>
        <v>78</v>
      </c>
      <c r="AX68" s="14">
        <f t="shared" si="7"/>
        <v>0</v>
      </c>
      <c r="AY68" s="14">
        <f t="shared" si="7"/>
        <v>0</v>
      </c>
      <c r="AZ68" s="14">
        <f t="shared" si="7"/>
        <v>0</v>
      </c>
      <c r="BA68" s="14">
        <f t="shared" si="7"/>
        <v>0</v>
      </c>
      <c r="BB68" s="14">
        <f t="shared" si="7"/>
        <v>0</v>
      </c>
      <c r="BC68" s="14">
        <f t="shared" si="7"/>
        <v>0</v>
      </c>
      <c r="BD68" s="15"/>
    </row>
    <row r="69" spans="1:56" s="24" customFormat="1" ht="15" customHeight="1" x14ac:dyDescent="0.2">
      <c r="A69" s="7">
        <v>1</v>
      </c>
      <c r="B69" s="25"/>
      <c r="C69" s="66"/>
      <c r="D69" s="66"/>
      <c r="E69" s="18" t="s">
        <v>19</v>
      </c>
      <c r="F69" s="18">
        <v>0</v>
      </c>
      <c r="G69" s="18">
        <f t="shared" si="1"/>
        <v>1880852.21</v>
      </c>
      <c r="H69" s="18">
        <v>833311.6</v>
      </c>
      <c r="I69" s="18">
        <v>1047540.61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f t="shared" si="3"/>
        <v>209835.14</v>
      </c>
      <c r="R69" s="18">
        <v>145874.54</v>
      </c>
      <c r="S69" s="18">
        <v>63960.6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f t="shared" si="4"/>
        <v>259253.53</v>
      </c>
      <c r="AB69" s="18">
        <v>100415.31</v>
      </c>
      <c r="AC69" s="18">
        <v>158838.22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f t="shared" si="5"/>
        <v>406015.17</v>
      </c>
      <c r="AL69" s="18">
        <v>231052.4</v>
      </c>
      <c r="AM69" s="18">
        <v>174962.77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9">
        <f t="shared" si="8"/>
        <v>0</v>
      </c>
      <c r="AU69" s="20">
        <f t="shared" si="7"/>
        <v>2755956.05</v>
      </c>
      <c r="AV69" s="20">
        <f t="shared" si="7"/>
        <v>1310653.8500000001</v>
      </c>
      <c r="AW69" s="20">
        <f t="shared" si="7"/>
        <v>1445302.2</v>
      </c>
      <c r="AX69" s="20">
        <f t="shared" si="7"/>
        <v>0</v>
      </c>
      <c r="AY69" s="20">
        <f t="shared" si="7"/>
        <v>0</v>
      </c>
      <c r="AZ69" s="20">
        <f t="shared" si="7"/>
        <v>0</v>
      </c>
      <c r="BA69" s="20">
        <f t="shared" si="7"/>
        <v>0</v>
      </c>
      <c r="BB69" s="20">
        <f t="shared" si="7"/>
        <v>0</v>
      </c>
      <c r="BC69" s="20">
        <f t="shared" si="7"/>
        <v>0</v>
      </c>
      <c r="BD69" s="21">
        <f t="shared" si="6"/>
        <v>2755956.05</v>
      </c>
    </row>
    <row r="70" spans="1:56" s="16" customFormat="1" ht="23.25" customHeight="1" x14ac:dyDescent="0.2">
      <c r="A70" s="7">
        <v>1</v>
      </c>
      <c r="B70" s="26"/>
      <c r="C70" s="65">
        <v>32</v>
      </c>
      <c r="D70" s="65" t="s">
        <v>76</v>
      </c>
      <c r="E70" s="12" t="s">
        <v>18</v>
      </c>
      <c r="F70" s="12">
        <v>0</v>
      </c>
      <c r="G70" s="18">
        <f t="shared" si="1"/>
        <v>3157</v>
      </c>
      <c r="H70" s="12">
        <v>1550</v>
      </c>
      <c r="I70" s="12">
        <v>1578</v>
      </c>
      <c r="J70" s="12">
        <v>29</v>
      </c>
      <c r="K70" s="12">
        <v>0</v>
      </c>
      <c r="L70" s="12">
        <v>0</v>
      </c>
      <c r="M70" s="12">
        <v>0</v>
      </c>
      <c r="N70" s="12">
        <v>0</v>
      </c>
      <c r="O70" s="12">
        <v>15</v>
      </c>
      <c r="P70" s="12">
        <v>0</v>
      </c>
      <c r="Q70" s="18"/>
      <c r="R70" s="12">
        <v>120</v>
      </c>
      <c r="S70" s="12">
        <v>128</v>
      </c>
      <c r="T70" s="12">
        <v>7</v>
      </c>
      <c r="U70" s="12">
        <v>0</v>
      </c>
      <c r="V70" s="12">
        <v>0</v>
      </c>
      <c r="W70" s="12">
        <v>0</v>
      </c>
      <c r="X70" s="12">
        <v>0</v>
      </c>
      <c r="Y70" s="12">
        <v>1</v>
      </c>
      <c r="Z70" s="12">
        <v>0</v>
      </c>
      <c r="AA70" s="18"/>
      <c r="AB70" s="12">
        <v>1600</v>
      </c>
      <c r="AC70" s="12">
        <v>1072</v>
      </c>
      <c r="AD70" s="12">
        <v>46</v>
      </c>
      <c r="AE70" s="12">
        <v>0</v>
      </c>
      <c r="AF70" s="12">
        <v>0</v>
      </c>
      <c r="AG70" s="12">
        <v>0</v>
      </c>
      <c r="AH70" s="12">
        <v>0</v>
      </c>
      <c r="AI70" s="12">
        <v>33</v>
      </c>
      <c r="AJ70" s="12">
        <v>0</v>
      </c>
      <c r="AK70" s="18"/>
      <c r="AL70" s="12">
        <v>391</v>
      </c>
      <c r="AM70" s="12">
        <v>320</v>
      </c>
      <c r="AN70" s="12">
        <v>11</v>
      </c>
      <c r="AO70" s="12">
        <v>0</v>
      </c>
      <c r="AP70" s="12">
        <v>0</v>
      </c>
      <c r="AQ70" s="12">
        <v>0</v>
      </c>
      <c r="AR70" s="12">
        <v>0</v>
      </c>
      <c r="AS70" s="12">
        <v>3</v>
      </c>
      <c r="AT70" s="13">
        <f t="shared" si="8"/>
        <v>0</v>
      </c>
      <c r="AU70" s="14">
        <f t="shared" si="7"/>
        <v>3157</v>
      </c>
      <c r="AV70" s="14">
        <f t="shared" si="7"/>
        <v>3661</v>
      </c>
      <c r="AW70" s="14">
        <f t="shared" si="7"/>
        <v>3098</v>
      </c>
      <c r="AX70" s="14">
        <f t="shared" si="7"/>
        <v>93</v>
      </c>
      <c r="AY70" s="14">
        <f t="shared" si="7"/>
        <v>0</v>
      </c>
      <c r="AZ70" s="14">
        <f t="shared" si="7"/>
        <v>0</v>
      </c>
      <c r="BA70" s="14">
        <f t="shared" si="7"/>
        <v>0</v>
      </c>
      <c r="BB70" s="14">
        <f t="shared" si="7"/>
        <v>0</v>
      </c>
      <c r="BC70" s="14">
        <f t="shared" si="7"/>
        <v>52</v>
      </c>
      <c r="BD70" s="15"/>
    </row>
    <row r="71" spans="1:56" s="24" customFormat="1" ht="29.25" customHeight="1" x14ac:dyDescent="0.2">
      <c r="A71" s="7">
        <v>1</v>
      </c>
      <c r="B71" s="25"/>
      <c r="C71" s="66"/>
      <c r="D71" s="66"/>
      <c r="E71" s="18" t="s">
        <v>19</v>
      </c>
      <c r="F71" s="18">
        <v>0</v>
      </c>
      <c r="G71" s="18">
        <f t="shared" si="1"/>
        <v>3555775.15</v>
      </c>
      <c r="H71" s="18">
        <v>951345.9</v>
      </c>
      <c r="I71" s="18">
        <v>2580798.15</v>
      </c>
      <c r="J71" s="18">
        <v>23631.1</v>
      </c>
      <c r="K71" s="18">
        <v>0</v>
      </c>
      <c r="L71" s="18">
        <v>0</v>
      </c>
      <c r="M71" s="18">
        <v>0</v>
      </c>
      <c r="N71" s="18">
        <v>0</v>
      </c>
      <c r="O71" s="86">
        <v>252055</v>
      </c>
      <c r="P71" s="18">
        <v>0</v>
      </c>
      <c r="Q71" s="18">
        <f t="shared" si="3"/>
        <v>288445.79000000004</v>
      </c>
      <c r="R71" s="18">
        <v>75985.600000000006</v>
      </c>
      <c r="S71" s="18">
        <v>207133.82</v>
      </c>
      <c r="T71" s="18">
        <v>5326.37</v>
      </c>
      <c r="U71" s="18">
        <v>0</v>
      </c>
      <c r="V71" s="18">
        <v>0</v>
      </c>
      <c r="W71" s="18">
        <v>0</v>
      </c>
      <c r="X71" s="18">
        <v>0</v>
      </c>
      <c r="Y71" s="18">
        <v>16382.04</v>
      </c>
      <c r="Z71" s="18">
        <v>0</v>
      </c>
      <c r="AA71" s="18">
        <f t="shared" si="4"/>
        <v>2745999.1100000003</v>
      </c>
      <c r="AB71" s="18">
        <v>1022944.35</v>
      </c>
      <c r="AC71" s="18">
        <v>1685695.12</v>
      </c>
      <c r="AD71" s="18">
        <v>37359.64</v>
      </c>
      <c r="AE71" s="18">
        <v>0</v>
      </c>
      <c r="AF71" s="18">
        <v>0</v>
      </c>
      <c r="AG71" s="18">
        <v>0</v>
      </c>
      <c r="AH71" s="18">
        <v>0</v>
      </c>
      <c r="AI71" s="18">
        <v>555117.80000000005</v>
      </c>
      <c r="AJ71" s="18">
        <v>0</v>
      </c>
      <c r="AK71" s="18">
        <f t="shared" si="5"/>
        <v>767813.26</v>
      </c>
      <c r="AL71" s="18">
        <v>240275.9</v>
      </c>
      <c r="AM71" s="18">
        <v>518835.12</v>
      </c>
      <c r="AN71" s="18">
        <v>8702.24</v>
      </c>
      <c r="AO71" s="18">
        <v>0</v>
      </c>
      <c r="AP71" s="18">
        <v>0</v>
      </c>
      <c r="AQ71" s="18">
        <v>0</v>
      </c>
      <c r="AR71" s="18">
        <v>0</v>
      </c>
      <c r="AS71" s="18">
        <v>45173.91</v>
      </c>
      <c r="AT71" s="19">
        <f t="shared" si="8"/>
        <v>0</v>
      </c>
      <c r="AU71" s="20">
        <f t="shared" si="7"/>
        <v>7358033.3100000005</v>
      </c>
      <c r="AV71" s="20">
        <f t="shared" si="7"/>
        <v>2290551.75</v>
      </c>
      <c r="AW71" s="20">
        <f t="shared" si="7"/>
        <v>4992462.21</v>
      </c>
      <c r="AX71" s="20">
        <f t="shared" si="7"/>
        <v>75019.350000000006</v>
      </c>
      <c r="AY71" s="20">
        <f t="shared" si="7"/>
        <v>0</v>
      </c>
      <c r="AZ71" s="20">
        <f t="shared" si="7"/>
        <v>0</v>
      </c>
      <c r="BA71" s="20">
        <f t="shared" si="7"/>
        <v>0</v>
      </c>
      <c r="BB71" s="20">
        <f t="shared" si="7"/>
        <v>0</v>
      </c>
      <c r="BC71" s="20">
        <f t="shared" si="7"/>
        <v>868728.75000000012</v>
      </c>
      <c r="BD71" s="21">
        <f t="shared" si="6"/>
        <v>8226762.0600000005</v>
      </c>
    </row>
    <row r="72" spans="1:56" s="16" customFormat="1" ht="20.25" customHeight="1" x14ac:dyDescent="0.2">
      <c r="A72" s="7">
        <v>1</v>
      </c>
      <c r="B72" s="26"/>
      <c r="C72" s="65">
        <v>33</v>
      </c>
      <c r="D72" s="65" t="s">
        <v>210</v>
      </c>
      <c r="E72" s="12" t="s">
        <v>18</v>
      </c>
      <c r="F72" s="12">
        <v>0</v>
      </c>
      <c r="G72" s="18">
        <f t="shared" si="1"/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25</v>
      </c>
      <c r="P72" s="12">
        <v>0</v>
      </c>
      <c r="Q72" s="18">
        <f t="shared" si="3"/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8">
        <f t="shared" si="4"/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23</v>
      </c>
      <c r="AJ72" s="12">
        <v>0</v>
      </c>
      <c r="AK72" s="18">
        <f t="shared" si="5"/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6</v>
      </c>
      <c r="AT72" s="13">
        <f t="shared" si="8"/>
        <v>0</v>
      </c>
      <c r="AU72" s="14">
        <f t="shared" si="7"/>
        <v>0</v>
      </c>
      <c r="AV72" s="14">
        <f t="shared" si="7"/>
        <v>0</v>
      </c>
      <c r="AW72" s="14">
        <f t="shared" si="7"/>
        <v>0</v>
      </c>
      <c r="AX72" s="14">
        <f t="shared" si="7"/>
        <v>0</v>
      </c>
      <c r="AY72" s="14">
        <f t="shared" si="7"/>
        <v>0</v>
      </c>
      <c r="AZ72" s="14">
        <f t="shared" si="7"/>
        <v>0</v>
      </c>
      <c r="BA72" s="14">
        <f t="shared" si="7"/>
        <v>0</v>
      </c>
      <c r="BB72" s="14">
        <f t="shared" si="7"/>
        <v>0</v>
      </c>
      <c r="BC72" s="14">
        <f t="shared" si="7"/>
        <v>54</v>
      </c>
      <c r="BD72" s="15"/>
    </row>
    <row r="73" spans="1:56" s="24" customFormat="1" ht="20.25" customHeight="1" x14ac:dyDescent="0.2">
      <c r="A73" s="7">
        <v>1</v>
      </c>
      <c r="B73" s="25"/>
      <c r="C73" s="66"/>
      <c r="D73" s="66"/>
      <c r="E73" s="18" t="s">
        <v>19</v>
      </c>
      <c r="F73" s="18">
        <v>0</v>
      </c>
      <c r="G73" s="18">
        <f t="shared" si="1"/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417867.25</v>
      </c>
      <c r="P73" s="18">
        <v>0</v>
      </c>
      <c r="Q73" s="18">
        <f t="shared" si="3"/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f t="shared" si="4"/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384401.66</v>
      </c>
      <c r="AJ73" s="18">
        <v>0</v>
      </c>
      <c r="AK73" s="18">
        <f t="shared" si="5"/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102205.62</v>
      </c>
      <c r="AT73" s="19">
        <f t="shared" si="8"/>
        <v>0</v>
      </c>
      <c r="AU73" s="20">
        <f t="shared" si="7"/>
        <v>0</v>
      </c>
      <c r="AV73" s="20">
        <f t="shared" si="7"/>
        <v>0</v>
      </c>
      <c r="AW73" s="20">
        <f t="shared" si="7"/>
        <v>0</v>
      </c>
      <c r="AX73" s="20">
        <f t="shared" si="7"/>
        <v>0</v>
      </c>
      <c r="AY73" s="20">
        <f t="shared" si="7"/>
        <v>0</v>
      </c>
      <c r="AZ73" s="20">
        <f t="shared" si="7"/>
        <v>0</v>
      </c>
      <c r="BA73" s="20">
        <f t="shared" si="7"/>
        <v>0</v>
      </c>
      <c r="BB73" s="20">
        <f t="shared" si="7"/>
        <v>0</v>
      </c>
      <c r="BC73" s="20">
        <f t="shared" si="7"/>
        <v>904474.53</v>
      </c>
      <c r="BD73" s="21">
        <f t="shared" si="6"/>
        <v>904474.53</v>
      </c>
    </row>
    <row r="74" spans="1:56" s="16" customFormat="1" ht="20.25" customHeight="1" x14ac:dyDescent="0.2">
      <c r="A74" s="7">
        <v>1</v>
      </c>
      <c r="B74" s="26"/>
      <c r="C74" s="65">
        <v>34</v>
      </c>
      <c r="D74" s="65" t="s">
        <v>77</v>
      </c>
      <c r="E74" s="12" t="s">
        <v>18</v>
      </c>
      <c r="F74" s="12">
        <v>0</v>
      </c>
      <c r="G74" s="18">
        <f t="shared" ref="G74:G107" si="9">SUM(H74:J74)</f>
        <v>1964</v>
      </c>
      <c r="H74" s="12">
        <v>0</v>
      </c>
      <c r="I74" s="12">
        <v>1964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8"/>
      <c r="R74" s="12">
        <v>0</v>
      </c>
      <c r="S74" s="12">
        <v>60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8"/>
      <c r="AB74" s="12">
        <v>0</v>
      </c>
      <c r="AC74" s="12">
        <v>561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8"/>
      <c r="AL74" s="12">
        <v>0</v>
      </c>
      <c r="AM74" s="12">
        <v>408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3">
        <f t="shared" si="8"/>
        <v>0</v>
      </c>
      <c r="AU74" s="14">
        <f t="shared" si="7"/>
        <v>1964</v>
      </c>
      <c r="AV74" s="14">
        <f t="shared" si="7"/>
        <v>0</v>
      </c>
      <c r="AW74" s="14">
        <f t="shared" si="7"/>
        <v>2993</v>
      </c>
      <c r="AX74" s="14">
        <f t="shared" si="7"/>
        <v>0</v>
      </c>
      <c r="AY74" s="14">
        <f t="shared" si="7"/>
        <v>0</v>
      </c>
      <c r="AZ74" s="14">
        <f t="shared" si="7"/>
        <v>0</v>
      </c>
      <c r="BA74" s="14">
        <f t="shared" si="7"/>
        <v>0</v>
      </c>
      <c r="BB74" s="14">
        <f t="shared" si="7"/>
        <v>0</v>
      </c>
      <c r="BC74" s="14">
        <f t="shared" si="7"/>
        <v>0</v>
      </c>
      <c r="BD74" s="15"/>
    </row>
    <row r="75" spans="1:56" s="24" customFormat="1" ht="20.25" customHeight="1" x14ac:dyDescent="0.2">
      <c r="A75" s="7">
        <v>1</v>
      </c>
      <c r="B75" s="25"/>
      <c r="C75" s="66"/>
      <c r="D75" s="66"/>
      <c r="E75" s="18" t="s">
        <v>19</v>
      </c>
      <c r="F75" s="18">
        <v>0</v>
      </c>
      <c r="G75" s="18">
        <f t="shared" si="9"/>
        <v>552032.51</v>
      </c>
      <c r="H75" s="18">
        <v>0</v>
      </c>
      <c r="I75" s="18">
        <v>552032.51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f t="shared" ref="Q75:Q107" si="10">SUM(R75:T75)</f>
        <v>12819.04</v>
      </c>
      <c r="R75" s="18">
        <v>0</v>
      </c>
      <c r="S75" s="18">
        <v>12819.04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f t="shared" ref="AA75:AA107" si="11">SUM(AB75:AD75)</f>
        <v>162103.85999999999</v>
      </c>
      <c r="AB75" s="18">
        <v>0</v>
      </c>
      <c r="AC75" s="18">
        <v>162103.85999999999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f t="shared" ref="AK75:AK107" si="12">SUM(AL75:AN75)</f>
        <v>116035.61</v>
      </c>
      <c r="AL75" s="18">
        <v>0</v>
      </c>
      <c r="AM75" s="18">
        <v>116035.61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9">
        <f t="shared" si="8"/>
        <v>0</v>
      </c>
      <c r="AU75" s="20">
        <f t="shared" si="7"/>
        <v>842991.02</v>
      </c>
      <c r="AV75" s="20">
        <f t="shared" si="7"/>
        <v>0</v>
      </c>
      <c r="AW75" s="20">
        <f t="shared" si="7"/>
        <v>842991.02</v>
      </c>
      <c r="AX75" s="20">
        <f t="shared" si="7"/>
        <v>0</v>
      </c>
      <c r="AY75" s="20">
        <f t="shared" si="7"/>
        <v>0</v>
      </c>
      <c r="AZ75" s="20">
        <f t="shared" si="7"/>
        <v>0</v>
      </c>
      <c r="BA75" s="20">
        <f t="shared" si="7"/>
        <v>0</v>
      </c>
      <c r="BB75" s="20">
        <f t="shared" si="7"/>
        <v>0</v>
      </c>
      <c r="BC75" s="20">
        <f t="shared" si="7"/>
        <v>0</v>
      </c>
      <c r="BD75" s="21">
        <f t="shared" ref="BD75:BD137" si="13">BC75+AZ75+AY75+AU75+AT75</f>
        <v>842991.02</v>
      </c>
    </row>
    <row r="76" spans="1:56" s="16" customFormat="1" ht="21.75" customHeight="1" x14ac:dyDescent="0.2">
      <c r="A76" s="7">
        <v>1</v>
      </c>
      <c r="B76" s="26"/>
      <c r="C76" s="65">
        <v>35</v>
      </c>
      <c r="D76" s="65" t="s">
        <v>204</v>
      </c>
      <c r="E76" s="12" t="s">
        <v>18</v>
      </c>
      <c r="F76" s="12">
        <v>0</v>
      </c>
      <c r="G76" s="18">
        <f t="shared" si="9"/>
        <v>0</v>
      </c>
      <c r="H76" s="12">
        <v>0</v>
      </c>
      <c r="I76" s="12">
        <v>0</v>
      </c>
      <c r="J76" s="12">
        <v>0</v>
      </c>
      <c r="K76" s="12">
        <v>0</v>
      </c>
      <c r="L76" s="12">
        <v>456</v>
      </c>
      <c r="M76" s="12">
        <v>0</v>
      </c>
      <c r="N76" s="12">
        <v>456</v>
      </c>
      <c r="O76" s="12">
        <v>61</v>
      </c>
      <c r="P76" s="12">
        <v>0</v>
      </c>
      <c r="Q76" s="18">
        <f t="shared" si="10"/>
        <v>0</v>
      </c>
      <c r="R76" s="12">
        <v>0</v>
      </c>
      <c r="S76" s="12">
        <v>0</v>
      </c>
      <c r="T76" s="12">
        <v>0</v>
      </c>
      <c r="U76" s="12">
        <v>0</v>
      </c>
      <c r="V76" s="12">
        <v>9</v>
      </c>
      <c r="W76" s="12">
        <v>0</v>
      </c>
      <c r="X76" s="12">
        <v>9</v>
      </c>
      <c r="Y76" s="12">
        <v>1</v>
      </c>
      <c r="Z76" s="12">
        <v>0</v>
      </c>
      <c r="AA76" s="18">
        <f t="shared" si="11"/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89</v>
      </c>
      <c r="AG76" s="12">
        <v>0</v>
      </c>
      <c r="AH76" s="12">
        <v>89</v>
      </c>
      <c r="AI76" s="12">
        <v>18</v>
      </c>
      <c r="AJ76" s="12">
        <v>0</v>
      </c>
      <c r="AK76" s="18">
        <f t="shared" si="12"/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97</v>
      </c>
      <c r="AQ76" s="12">
        <v>0</v>
      </c>
      <c r="AR76" s="12">
        <v>97</v>
      </c>
      <c r="AS76" s="12">
        <v>10</v>
      </c>
      <c r="AT76" s="13">
        <f t="shared" si="8"/>
        <v>0</v>
      </c>
      <c r="AU76" s="14">
        <f t="shared" si="7"/>
        <v>0</v>
      </c>
      <c r="AV76" s="14">
        <f t="shared" si="7"/>
        <v>0</v>
      </c>
      <c r="AW76" s="14">
        <f t="shared" si="7"/>
        <v>0</v>
      </c>
      <c r="AX76" s="14">
        <f t="shared" ref="AX76:BC120" si="14">AN76+AD76+T76+J76</f>
        <v>0</v>
      </c>
      <c r="AY76" s="14">
        <f t="shared" si="14"/>
        <v>0</v>
      </c>
      <c r="AZ76" s="14">
        <f t="shared" si="14"/>
        <v>651</v>
      </c>
      <c r="BA76" s="14">
        <f t="shared" si="14"/>
        <v>0</v>
      </c>
      <c r="BB76" s="14">
        <f t="shared" si="14"/>
        <v>651</v>
      </c>
      <c r="BC76" s="14">
        <f t="shared" si="14"/>
        <v>90</v>
      </c>
      <c r="BD76" s="15"/>
    </row>
    <row r="77" spans="1:56" s="24" customFormat="1" ht="20.25" customHeight="1" x14ac:dyDescent="0.2">
      <c r="A77" s="7">
        <v>1</v>
      </c>
      <c r="B77" s="25"/>
      <c r="C77" s="66"/>
      <c r="D77" s="66"/>
      <c r="E77" s="18" t="s">
        <v>19</v>
      </c>
      <c r="F77" s="18">
        <v>0</v>
      </c>
      <c r="G77" s="18">
        <f t="shared" si="9"/>
        <v>0</v>
      </c>
      <c r="H77" s="18">
        <v>0</v>
      </c>
      <c r="I77" s="18">
        <v>0</v>
      </c>
      <c r="J77" s="18">
        <v>0</v>
      </c>
      <c r="K77" s="18">
        <v>0</v>
      </c>
      <c r="L77" s="18">
        <v>15861204.23</v>
      </c>
      <c r="M77" s="18">
        <v>0</v>
      </c>
      <c r="N77" s="18">
        <v>15861204.23</v>
      </c>
      <c r="O77" s="18">
        <v>1679177.03</v>
      </c>
      <c r="P77" s="18">
        <v>0</v>
      </c>
      <c r="Q77" s="18">
        <f t="shared" si="10"/>
        <v>0</v>
      </c>
      <c r="R77" s="18">
        <v>0</v>
      </c>
      <c r="S77" s="18">
        <v>0</v>
      </c>
      <c r="T77" s="18">
        <v>0</v>
      </c>
      <c r="U77" s="18">
        <v>0</v>
      </c>
      <c r="V77" s="18">
        <v>287581.11</v>
      </c>
      <c r="W77" s="18">
        <v>0</v>
      </c>
      <c r="X77" s="18">
        <v>287581.11</v>
      </c>
      <c r="Y77" s="18">
        <v>36556.83</v>
      </c>
      <c r="Z77" s="18">
        <v>0</v>
      </c>
      <c r="AA77" s="18">
        <f t="shared" si="11"/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2875811.09</v>
      </c>
      <c r="AG77" s="18">
        <v>0</v>
      </c>
      <c r="AH77" s="18">
        <v>2875811.09</v>
      </c>
      <c r="AI77" s="18">
        <v>450867.56</v>
      </c>
      <c r="AJ77" s="18">
        <v>0</v>
      </c>
      <c r="AK77" s="18">
        <f t="shared" si="12"/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3097027.33</v>
      </c>
      <c r="AQ77" s="18">
        <v>0</v>
      </c>
      <c r="AR77" s="18">
        <v>3097027.33</v>
      </c>
      <c r="AS77" s="18">
        <v>270520.53999999998</v>
      </c>
      <c r="AT77" s="19">
        <f t="shared" si="8"/>
        <v>0</v>
      </c>
      <c r="AU77" s="20">
        <f t="shared" si="8"/>
        <v>0</v>
      </c>
      <c r="AV77" s="20">
        <f t="shared" si="8"/>
        <v>0</v>
      </c>
      <c r="AW77" s="20">
        <f t="shared" si="8"/>
        <v>0</v>
      </c>
      <c r="AX77" s="20">
        <f t="shared" si="14"/>
        <v>0</v>
      </c>
      <c r="AY77" s="20">
        <f t="shared" si="14"/>
        <v>0</v>
      </c>
      <c r="AZ77" s="20">
        <f t="shared" si="14"/>
        <v>22121623.760000002</v>
      </c>
      <c r="BA77" s="20">
        <f t="shared" si="14"/>
        <v>0</v>
      </c>
      <c r="BB77" s="20">
        <f t="shared" si="14"/>
        <v>22121623.760000002</v>
      </c>
      <c r="BC77" s="20">
        <f t="shared" si="14"/>
        <v>2437121.96</v>
      </c>
      <c r="BD77" s="21">
        <f t="shared" si="13"/>
        <v>24558745.720000003</v>
      </c>
    </row>
    <row r="78" spans="1:56" s="16" customFormat="1" ht="20.25" customHeight="1" x14ac:dyDescent="0.2">
      <c r="A78" s="7">
        <v>1</v>
      </c>
      <c r="B78" s="26"/>
      <c r="C78" s="65">
        <v>36</v>
      </c>
      <c r="D78" s="65" t="s">
        <v>194</v>
      </c>
      <c r="E78" s="12" t="s">
        <v>18</v>
      </c>
      <c r="F78" s="12">
        <v>0</v>
      </c>
      <c r="G78" s="18">
        <f t="shared" si="9"/>
        <v>4937</v>
      </c>
      <c r="H78" s="12">
        <v>678</v>
      </c>
      <c r="I78" s="12">
        <v>4259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8"/>
      <c r="R78" s="12">
        <v>18</v>
      </c>
      <c r="S78" s="12">
        <v>146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8"/>
      <c r="AB78" s="12">
        <v>213</v>
      </c>
      <c r="AC78" s="12">
        <v>1187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8"/>
      <c r="AL78" s="12">
        <v>91</v>
      </c>
      <c r="AM78" s="12">
        <v>841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3">
        <f t="shared" si="8"/>
        <v>0</v>
      </c>
      <c r="AU78" s="14">
        <f t="shared" si="8"/>
        <v>4937</v>
      </c>
      <c r="AV78" s="14">
        <f t="shared" si="8"/>
        <v>1000</v>
      </c>
      <c r="AW78" s="14">
        <f t="shared" si="8"/>
        <v>6433</v>
      </c>
      <c r="AX78" s="14">
        <f t="shared" si="14"/>
        <v>0</v>
      </c>
      <c r="AY78" s="14">
        <f t="shared" si="14"/>
        <v>0</v>
      </c>
      <c r="AZ78" s="14">
        <f t="shared" si="14"/>
        <v>0</v>
      </c>
      <c r="BA78" s="14">
        <f t="shared" si="14"/>
        <v>0</v>
      </c>
      <c r="BB78" s="14">
        <f t="shared" si="14"/>
        <v>0</v>
      </c>
      <c r="BC78" s="14">
        <f t="shared" si="14"/>
        <v>0</v>
      </c>
      <c r="BD78" s="15"/>
    </row>
    <row r="79" spans="1:56" s="24" customFormat="1" ht="16.149999999999999" customHeight="1" x14ac:dyDescent="0.2">
      <c r="A79" s="7">
        <v>1</v>
      </c>
      <c r="B79" s="25"/>
      <c r="C79" s="66"/>
      <c r="D79" s="66"/>
      <c r="E79" s="18" t="s">
        <v>19</v>
      </c>
      <c r="F79" s="18">
        <v>0</v>
      </c>
      <c r="G79" s="18">
        <f t="shared" si="9"/>
        <v>11920214.139999999</v>
      </c>
      <c r="H79" s="18">
        <v>400799.7</v>
      </c>
      <c r="I79" s="18">
        <v>11519414.439999999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f t="shared" si="10"/>
        <v>387747.53</v>
      </c>
      <c r="R79" s="18">
        <v>10640.7</v>
      </c>
      <c r="S79" s="18">
        <v>377106.83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f t="shared" si="11"/>
        <v>3538790.48</v>
      </c>
      <c r="AB79" s="18">
        <v>125914.95</v>
      </c>
      <c r="AC79" s="18">
        <v>3412875.53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f t="shared" si="12"/>
        <v>1940012.5399999998</v>
      </c>
      <c r="AL79" s="18">
        <v>53794.65</v>
      </c>
      <c r="AM79" s="18">
        <v>1886217.89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9">
        <f t="shared" si="8"/>
        <v>0</v>
      </c>
      <c r="AU79" s="20">
        <f t="shared" si="8"/>
        <v>17786764.689999998</v>
      </c>
      <c r="AV79" s="20">
        <f t="shared" si="8"/>
        <v>591150</v>
      </c>
      <c r="AW79" s="20">
        <f t="shared" si="8"/>
        <v>17195614.689999998</v>
      </c>
      <c r="AX79" s="20">
        <f t="shared" si="14"/>
        <v>0</v>
      </c>
      <c r="AY79" s="20">
        <f t="shared" si="14"/>
        <v>0</v>
      </c>
      <c r="AZ79" s="20">
        <f t="shared" si="14"/>
        <v>0</v>
      </c>
      <c r="BA79" s="20">
        <f t="shared" si="14"/>
        <v>0</v>
      </c>
      <c r="BB79" s="20">
        <f t="shared" si="14"/>
        <v>0</v>
      </c>
      <c r="BC79" s="20">
        <f t="shared" si="14"/>
        <v>0</v>
      </c>
      <c r="BD79" s="21">
        <f t="shared" si="13"/>
        <v>17786764.689999998</v>
      </c>
    </row>
    <row r="80" spans="1:56" s="16" customFormat="1" ht="20.25" customHeight="1" x14ac:dyDescent="0.2">
      <c r="A80" s="7">
        <v>1</v>
      </c>
      <c r="B80" s="26"/>
      <c r="C80" s="65">
        <v>37</v>
      </c>
      <c r="D80" s="65" t="s">
        <v>78</v>
      </c>
      <c r="E80" s="12" t="s">
        <v>18</v>
      </c>
      <c r="F80" s="12">
        <v>0</v>
      </c>
      <c r="G80" s="18">
        <f t="shared" si="9"/>
        <v>36</v>
      </c>
      <c r="H80" s="12">
        <v>29</v>
      </c>
      <c r="I80" s="12">
        <v>7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8"/>
      <c r="R80" s="12">
        <v>2</v>
      </c>
      <c r="S80" s="12">
        <v>1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8"/>
      <c r="AB80" s="12">
        <v>9</v>
      </c>
      <c r="AC80" s="12">
        <v>2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8"/>
      <c r="AL80" s="12">
        <v>17</v>
      </c>
      <c r="AM80" s="12">
        <v>2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3">
        <f t="shared" si="8"/>
        <v>0</v>
      </c>
      <c r="AU80" s="14">
        <f t="shared" si="8"/>
        <v>36</v>
      </c>
      <c r="AV80" s="14">
        <f t="shared" si="8"/>
        <v>57</v>
      </c>
      <c r="AW80" s="14">
        <f t="shared" si="8"/>
        <v>12</v>
      </c>
      <c r="AX80" s="14">
        <f t="shared" si="14"/>
        <v>0</v>
      </c>
      <c r="AY80" s="14">
        <f t="shared" si="14"/>
        <v>0</v>
      </c>
      <c r="AZ80" s="14">
        <f t="shared" si="14"/>
        <v>0</v>
      </c>
      <c r="BA80" s="14">
        <f t="shared" si="14"/>
        <v>0</v>
      </c>
      <c r="BB80" s="14">
        <f t="shared" si="14"/>
        <v>0</v>
      </c>
      <c r="BC80" s="14">
        <f t="shared" si="14"/>
        <v>0</v>
      </c>
      <c r="BD80" s="15"/>
    </row>
    <row r="81" spans="1:56" s="24" customFormat="1" ht="18.75" customHeight="1" x14ac:dyDescent="0.2">
      <c r="A81" s="7">
        <v>1</v>
      </c>
      <c r="B81" s="25"/>
      <c r="C81" s="66"/>
      <c r="D81" s="66"/>
      <c r="E81" s="18" t="s">
        <v>19</v>
      </c>
      <c r="F81" s="18">
        <v>0</v>
      </c>
      <c r="G81" s="18">
        <f t="shared" si="9"/>
        <v>123239.76999999999</v>
      </c>
      <c r="H81" s="18">
        <v>78040.039999999994</v>
      </c>
      <c r="I81" s="18">
        <v>45199.73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f t="shared" si="10"/>
        <v>11239.52</v>
      </c>
      <c r="R81" s="18">
        <v>5212.8900000000003</v>
      </c>
      <c r="S81" s="18">
        <v>6026.63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f t="shared" si="11"/>
        <v>36584.51</v>
      </c>
      <c r="AB81" s="18">
        <v>24531.25</v>
      </c>
      <c r="AC81" s="18">
        <v>12053.26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f t="shared" si="12"/>
        <v>57589.39</v>
      </c>
      <c r="AL81" s="18">
        <v>45536.13</v>
      </c>
      <c r="AM81" s="18">
        <v>12053.26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9">
        <f t="shared" si="8"/>
        <v>0</v>
      </c>
      <c r="AU81" s="20">
        <f t="shared" si="8"/>
        <v>228653.19</v>
      </c>
      <c r="AV81" s="20">
        <f t="shared" si="8"/>
        <v>153320.31</v>
      </c>
      <c r="AW81" s="20">
        <f t="shared" si="8"/>
        <v>75332.88</v>
      </c>
      <c r="AX81" s="20">
        <f t="shared" si="14"/>
        <v>0</v>
      </c>
      <c r="AY81" s="20">
        <f t="shared" si="14"/>
        <v>0</v>
      </c>
      <c r="AZ81" s="20">
        <f t="shared" si="14"/>
        <v>0</v>
      </c>
      <c r="BA81" s="20">
        <f t="shared" si="14"/>
        <v>0</v>
      </c>
      <c r="BB81" s="20">
        <f t="shared" si="14"/>
        <v>0</v>
      </c>
      <c r="BC81" s="20">
        <f t="shared" si="14"/>
        <v>0</v>
      </c>
      <c r="BD81" s="21">
        <f t="shared" si="13"/>
        <v>228653.19</v>
      </c>
    </row>
    <row r="82" spans="1:56" s="16" customFormat="1" ht="20.25" customHeight="1" x14ac:dyDescent="0.2">
      <c r="A82" s="7">
        <v>1</v>
      </c>
      <c r="B82" s="26"/>
      <c r="C82" s="65">
        <v>39</v>
      </c>
      <c r="D82" s="65" t="s">
        <v>79</v>
      </c>
      <c r="E82" s="12" t="s">
        <v>18</v>
      </c>
      <c r="F82" s="12">
        <v>0</v>
      </c>
      <c r="G82" s="18">
        <f t="shared" si="9"/>
        <v>3169</v>
      </c>
      <c r="H82" s="12">
        <v>193</v>
      </c>
      <c r="I82" s="12">
        <v>2976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8"/>
      <c r="R82" s="12">
        <v>9</v>
      </c>
      <c r="S82" s="12">
        <v>171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8"/>
      <c r="AB82" s="12">
        <v>68</v>
      </c>
      <c r="AC82" s="12">
        <v>864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8"/>
      <c r="AL82" s="12">
        <v>52</v>
      </c>
      <c r="AM82" s="12">
        <v>691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3">
        <f t="shared" si="8"/>
        <v>0</v>
      </c>
      <c r="AU82" s="14">
        <f t="shared" si="8"/>
        <v>3169</v>
      </c>
      <c r="AV82" s="14">
        <f t="shared" si="8"/>
        <v>322</v>
      </c>
      <c r="AW82" s="14">
        <f t="shared" si="8"/>
        <v>4702</v>
      </c>
      <c r="AX82" s="14">
        <f t="shared" si="14"/>
        <v>0</v>
      </c>
      <c r="AY82" s="14">
        <f t="shared" si="14"/>
        <v>0</v>
      </c>
      <c r="AZ82" s="14">
        <f t="shared" si="14"/>
        <v>0</v>
      </c>
      <c r="BA82" s="14">
        <f t="shared" si="14"/>
        <v>0</v>
      </c>
      <c r="BB82" s="14">
        <f t="shared" si="14"/>
        <v>0</v>
      </c>
      <c r="BC82" s="14">
        <f t="shared" si="14"/>
        <v>0</v>
      </c>
      <c r="BD82" s="15"/>
    </row>
    <row r="83" spans="1:56" s="24" customFormat="1" ht="20.25" customHeight="1" x14ac:dyDescent="0.2">
      <c r="A83" s="7">
        <v>1</v>
      </c>
      <c r="B83" s="25"/>
      <c r="C83" s="66"/>
      <c r="D83" s="66"/>
      <c r="E83" s="18" t="s">
        <v>19</v>
      </c>
      <c r="F83" s="18">
        <v>0</v>
      </c>
      <c r="G83" s="18">
        <f t="shared" si="9"/>
        <v>741384.11</v>
      </c>
      <c r="H83" s="18">
        <v>34236.46</v>
      </c>
      <c r="I83" s="18">
        <v>707147.65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f t="shared" si="10"/>
        <v>40224.83</v>
      </c>
      <c r="R83" s="18">
        <v>1545.79</v>
      </c>
      <c r="S83" s="18">
        <v>38679.040000000001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f t="shared" si="11"/>
        <v>220532.18</v>
      </c>
      <c r="AB83" s="18">
        <v>12194.59</v>
      </c>
      <c r="AC83" s="18">
        <v>208337.59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f t="shared" si="12"/>
        <v>165268.38</v>
      </c>
      <c r="AL83" s="18">
        <v>9274.76</v>
      </c>
      <c r="AM83" s="18">
        <v>155993.62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9">
        <f t="shared" si="8"/>
        <v>0</v>
      </c>
      <c r="AU83" s="20">
        <f t="shared" si="8"/>
        <v>1167409.5</v>
      </c>
      <c r="AV83" s="20">
        <f t="shared" si="8"/>
        <v>57251.6</v>
      </c>
      <c r="AW83" s="20">
        <f t="shared" si="8"/>
        <v>1110157.8999999999</v>
      </c>
      <c r="AX83" s="20">
        <f t="shared" si="14"/>
        <v>0</v>
      </c>
      <c r="AY83" s="20">
        <f t="shared" si="14"/>
        <v>0</v>
      </c>
      <c r="AZ83" s="20">
        <f t="shared" si="14"/>
        <v>0</v>
      </c>
      <c r="BA83" s="20">
        <f t="shared" si="14"/>
        <v>0</v>
      </c>
      <c r="BB83" s="20">
        <f t="shared" si="14"/>
        <v>0</v>
      </c>
      <c r="BC83" s="20">
        <f t="shared" si="14"/>
        <v>0</v>
      </c>
      <c r="BD83" s="21">
        <f t="shared" si="13"/>
        <v>1167409.5</v>
      </c>
    </row>
    <row r="84" spans="1:56" s="16" customFormat="1" ht="20.25" customHeight="1" x14ac:dyDescent="0.2">
      <c r="A84" s="7">
        <v>1</v>
      </c>
      <c r="B84" s="26"/>
      <c r="C84" s="65">
        <v>40</v>
      </c>
      <c r="D84" s="65" t="s">
        <v>80</v>
      </c>
      <c r="E84" s="12" t="s">
        <v>18</v>
      </c>
      <c r="F84" s="12">
        <v>0</v>
      </c>
      <c r="G84" s="18">
        <f t="shared" si="9"/>
        <v>53</v>
      </c>
      <c r="H84" s="12">
        <v>0</v>
      </c>
      <c r="I84" s="12">
        <v>53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8"/>
      <c r="R84" s="12">
        <v>0</v>
      </c>
      <c r="S84" s="12">
        <v>2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8"/>
      <c r="AB84" s="12">
        <v>0</v>
      </c>
      <c r="AC84" s="12">
        <v>11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8"/>
      <c r="AL84" s="12">
        <v>0</v>
      </c>
      <c r="AM84" s="12">
        <v>8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3">
        <f t="shared" si="8"/>
        <v>0</v>
      </c>
      <c r="AU84" s="14">
        <f t="shared" si="8"/>
        <v>53</v>
      </c>
      <c r="AV84" s="14">
        <f t="shared" si="8"/>
        <v>0</v>
      </c>
      <c r="AW84" s="14">
        <f t="shared" si="8"/>
        <v>74</v>
      </c>
      <c r="AX84" s="14">
        <f t="shared" si="14"/>
        <v>0</v>
      </c>
      <c r="AY84" s="14">
        <f t="shared" si="14"/>
        <v>0</v>
      </c>
      <c r="AZ84" s="14">
        <f t="shared" si="14"/>
        <v>0</v>
      </c>
      <c r="BA84" s="14">
        <f t="shared" si="14"/>
        <v>0</v>
      </c>
      <c r="BB84" s="14">
        <f t="shared" si="14"/>
        <v>0</v>
      </c>
      <c r="BC84" s="14">
        <f t="shared" si="14"/>
        <v>0</v>
      </c>
      <c r="BD84" s="15"/>
    </row>
    <row r="85" spans="1:56" s="24" customFormat="1" ht="20.25" customHeight="1" x14ac:dyDescent="0.2">
      <c r="A85" s="7">
        <v>1</v>
      </c>
      <c r="B85" s="25"/>
      <c r="C85" s="66"/>
      <c r="D85" s="66"/>
      <c r="E85" s="18" t="s">
        <v>19</v>
      </c>
      <c r="F85" s="18">
        <v>0</v>
      </c>
      <c r="G85" s="18">
        <f t="shared" si="9"/>
        <v>212350.74</v>
      </c>
      <c r="H85" s="18">
        <v>0</v>
      </c>
      <c r="I85" s="18">
        <v>212350.74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f t="shared" si="10"/>
        <v>5764.56</v>
      </c>
      <c r="R85" s="18">
        <v>0</v>
      </c>
      <c r="S85" s="18">
        <v>5764.56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f t="shared" si="11"/>
        <v>44422.61</v>
      </c>
      <c r="AB85" s="18">
        <v>0</v>
      </c>
      <c r="AC85" s="18">
        <v>44422.61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f t="shared" si="12"/>
        <v>29716.07</v>
      </c>
      <c r="AL85" s="18">
        <v>0</v>
      </c>
      <c r="AM85" s="18">
        <v>29716.07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9">
        <f t="shared" si="8"/>
        <v>0</v>
      </c>
      <c r="AU85" s="20">
        <f t="shared" si="8"/>
        <v>292253.98</v>
      </c>
      <c r="AV85" s="20">
        <f t="shared" si="8"/>
        <v>0</v>
      </c>
      <c r="AW85" s="20">
        <f t="shared" si="8"/>
        <v>292253.98</v>
      </c>
      <c r="AX85" s="20">
        <f t="shared" si="14"/>
        <v>0</v>
      </c>
      <c r="AY85" s="20">
        <f t="shared" si="14"/>
        <v>0</v>
      </c>
      <c r="AZ85" s="20">
        <f t="shared" si="14"/>
        <v>0</v>
      </c>
      <c r="BA85" s="20">
        <f t="shared" si="14"/>
        <v>0</v>
      </c>
      <c r="BB85" s="20">
        <f t="shared" si="14"/>
        <v>0</v>
      </c>
      <c r="BC85" s="20">
        <f t="shared" si="14"/>
        <v>0</v>
      </c>
      <c r="BD85" s="21">
        <f t="shared" si="13"/>
        <v>292253.98</v>
      </c>
    </row>
    <row r="86" spans="1:56" s="16" customFormat="1" ht="20.25" customHeight="1" x14ac:dyDescent="0.2">
      <c r="A86" s="7">
        <v>1</v>
      </c>
      <c r="B86" s="26"/>
      <c r="C86" s="65">
        <v>41</v>
      </c>
      <c r="D86" s="65" t="s">
        <v>81</v>
      </c>
      <c r="E86" s="12" t="s">
        <v>18</v>
      </c>
      <c r="F86" s="12">
        <v>0</v>
      </c>
      <c r="G86" s="18">
        <f t="shared" si="9"/>
        <v>160</v>
      </c>
      <c r="H86" s="12">
        <v>0</v>
      </c>
      <c r="I86" s="87">
        <v>160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8"/>
      <c r="R86" s="12">
        <v>0</v>
      </c>
      <c r="S86" s="12">
        <v>8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8"/>
      <c r="AB86" s="12">
        <v>0</v>
      </c>
      <c r="AC86" s="87">
        <v>114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1</v>
      </c>
      <c r="AJ86" s="12">
        <v>0</v>
      </c>
      <c r="AK86" s="18"/>
      <c r="AL86" s="12">
        <v>1</v>
      </c>
      <c r="AM86" s="12">
        <v>58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1</v>
      </c>
      <c r="AT86" s="13">
        <f t="shared" si="8"/>
        <v>0</v>
      </c>
      <c r="AU86" s="14">
        <f t="shared" si="8"/>
        <v>160</v>
      </c>
      <c r="AV86" s="14">
        <f t="shared" si="8"/>
        <v>1</v>
      </c>
      <c r="AW86" s="14">
        <f t="shared" si="8"/>
        <v>340</v>
      </c>
      <c r="AX86" s="14">
        <f t="shared" si="14"/>
        <v>0</v>
      </c>
      <c r="AY86" s="14">
        <f t="shared" si="14"/>
        <v>0</v>
      </c>
      <c r="AZ86" s="14">
        <f t="shared" si="14"/>
        <v>0</v>
      </c>
      <c r="BA86" s="14">
        <f t="shared" si="14"/>
        <v>0</v>
      </c>
      <c r="BB86" s="14">
        <f t="shared" si="14"/>
        <v>0</v>
      </c>
      <c r="BC86" s="14">
        <f t="shared" si="14"/>
        <v>3</v>
      </c>
      <c r="BD86" s="15"/>
    </row>
    <row r="87" spans="1:56" s="24" customFormat="1" ht="20.25" customHeight="1" x14ac:dyDescent="0.2">
      <c r="A87" s="7">
        <v>1</v>
      </c>
      <c r="B87" s="25"/>
      <c r="C87" s="66"/>
      <c r="D87" s="66"/>
      <c r="E87" s="18" t="s">
        <v>19</v>
      </c>
      <c r="F87" s="18">
        <v>0</v>
      </c>
      <c r="G87" s="18">
        <f t="shared" si="9"/>
        <v>270818</v>
      </c>
      <c r="H87" s="18">
        <v>0</v>
      </c>
      <c r="I87" s="18">
        <v>270818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86">
        <v>23655</v>
      </c>
      <c r="P87" s="18">
        <v>0</v>
      </c>
      <c r="Q87" s="18">
        <f t="shared" si="10"/>
        <v>13168.75</v>
      </c>
      <c r="R87" s="18">
        <v>0</v>
      </c>
      <c r="S87" s="18">
        <v>13168.75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f t="shared" si="11"/>
        <v>191233</v>
      </c>
      <c r="AB87" s="18">
        <v>0</v>
      </c>
      <c r="AC87" s="18">
        <v>191233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23655</v>
      </c>
      <c r="AJ87" s="18">
        <v>0</v>
      </c>
      <c r="AK87" s="18">
        <f t="shared" si="12"/>
        <v>97829.87000000001</v>
      </c>
      <c r="AL87" s="18">
        <v>495.66</v>
      </c>
      <c r="AM87" s="18">
        <v>97334.21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26509.23</v>
      </c>
      <c r="AT87" s="19">
        <f t="shared" si="8"/>
        <v>0</v>
      </c>
      <c r="AU87" s="20">
        <f t="shared" si="8"/>
        <v>573049.62</v>
      </c>
      <c r="AV87" s="20">
        <f t="shared" si="8"/>
        <v>495.66</v>
      </c>
      <c r="AW87" s="20">
        <f t="shared" si="8"/>
        <v>572553.96</v>
      </c>
      <c r="AX87" s="20">
        <f t="shared" si="14"/>
        <v>0</v>
      </c>
      <c r="AY87" s="20">
        <f t="shared" si="14"/>
        <v>0</v>
      </c>
      <c r="AZ87" s="20">
        <f t="shared" si="14"/>
        <v>0</v>
      </c>
      <c r="BA87" s="20">
        <f t="shared" si="14"/>
        <v>0</v>
      </c>
      <c r="BB87" s="20">
        <f t="shared" si="14"/>
        <v>0</v>
      </c>
      <c r="BC87" s="20">
        <f t="shared" si="14"/>
        <v>73819.23</v>
      </c>
      <c r="BD87" s="21">
        <f t="shared" si="13"/>
        <v>646868.85</v>
      </c>
    </row>
    <row r="88" spans="1:56" s="16" customFormat="1" ht="20.25" customHeight="1" x14ac:dyDescent="0.2">
      <c r="A88" s="7">
        <v>1</v>
      </c>
      <c r="B88" s="26"/>
      <c r="C88" s="65">
        <v>42</v>
      </c>
      <c r="D88" s="65" t="s">
        <v>82</v>
      </c>
      <c r="E88" s="12" t="s">
        <v>18</v>
      </c>
      <c r="F88" s="12">
        <v>0</v>
      </c>
      <c r="G88" s="18">
        <f t="shared" si="9"/>
        <v>822</v>
      </c>
      <c r="H88" s="12">
        <v>0</v>
      </c>
      <c r="I88" s="12">
        <v>822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8"/>
      <c r="R88" s="12">
        <v>0</v>
      </c>
      <c r="S88" s="12">
        <v>31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8"/>
      <c r="AB88" s="12">
        <v>0</v>
      </c>
      <c r="AC88" s="12">
        <v>395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8"/>
      <c r="AL88" s="12">
        <v>0</v>
      </c>
      <c r="AM88" s="12">
        <v>153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3">
        <f t="shared" si="8"/>
        <v>0</v>
      </c>
      <c r="AU88" s="14">
        <f t="shared" si="8"/>
        <v>822</v>
      </c>
      <c r="AV88" s="14">
        <f t="shared" si="8"/>
        <v>0</v>
      </c>
      <c r="AW88" s="14">
        <f t="shared" si="8"/>
        <v>1401</v>
      </c>
      <c r="AX88" s="14">
        <f t="shared" si="14"/>
        <v>0</v>
      </c>
      <c r="AY88" s="14">
        <f t="shared" si="14"/>
        <v>0</v>
      </c>
      <c r="AZ88" s="14">
        <f t="shared" si="14"/>
        <v>0</v>
      </c>
      <c r="BA88" s="14">
        <f t="shared" si="14"/>
        <v>0</v>
      </c>
      <c r="BB88" s="14">
        <f t="shared" si="14"/>
        <v>0</v>
      </c>
      <c r="BC88" s="14">
        <f t="shared" si="14"/>
        <v>0</v>
      </c>
      <c r="BD88" s="15"/>
    </row>
    <row r="89" spans="1:56" s="24" customFormat="1" ht="20.25" customHeight="1" x14ac:dyDescent="0.2">
      <c r="A89" s="7">
        <v>1</v>
      </c>
      <c r="B89" s="25"/>
      <c r="C89" s="66"/>
      <c r="D89" s="66"/>
      <c r="E89" s="18" t="s">
        <v>19</v>
      </c>
      <c r="F89" s="18">
        <v>0</v>
      </c>
      <c r="G89" s="18">
        <f t="shared" si="9"/>
        <v>136000.13</v>
      </c>
      <c r="H89" s="18">
        <v>0</v>
      </c>
      <c r="I89" s="18">
        <v>136000.13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f t="shared" si="10"/>
        <v>5837.76</v>
      </c>
      <c r="R89" s="18">
        <v>0</v>
      </c>
      <c r="S89" s="18">
        <v>5837.76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f t="shared" si="11"/>
        <v>72834.649999999994</v>
      </c>
      <c r="AB89" s="18">
        <v>0</v>
      </c>
      <c r="AC89" s="18">
        <v>72834.649999999994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f t="shared" si="12"/>
        <v>29800.17</v>
      </c>
      <c r="AL89" s="18">
        <v>0</v>
      </c>
      <c r="AM89" s="18">
        <v>29800.17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9">
        <f t="shared" si="8"/>
        <v>0</v>
      </c>
      <c r="AU89" s="20">
        <f t="shared" si="8"/>
        <v>244472.71</v>
      </c>
      <c r="AV89" s="20">
        <f t="shared" si="8"/>
        <v>0</v>
      </c>
      <c r="AW89" s="20">
        <f t="shared" si="8"/>
        <v>244472.71</v>
      </c>
      <c r="AX89" s="20">
        <f t="shared" si="14"/>
        <v>0</v>
      </c>
      <c r="AY89" s="20">
        <f t="shared" si="14"/>
        <v>0</v>
      </c>
      <c r="AZ89" s="20">
        <f t="shared" si="14"/>
        <v>0</v>
      </c>
      <c r="BA89" s="20">
        <f t="shared" si="14"/>
        <v>0</v>
      </c>
      <c r="BB89" s="20">
        <f t="shared" si="14"/>
        <v>0</v>
      </c>
      <c r="BC89" s="20">
        <f t="shared" si="14"/>
        <v>0</v>
      </c>
      <c r="BD89" s="21">
        <f t="shared" si="13"/>
        <v>244472.71</v>
      </c>
    </row>
    <row r="90" spans="1:56" s="16" customFormat="1" ht="20.25" customHeight="1" x14ac:dyDescent="0.2">
      <c r="A90" s="7">
        <v>1</v>
      </c>
      <c r="B90" s="26"/>
      <c r="C90" s="65">
        <v>44</v>
      </c>
      <c r="D90" s="65" t="s">
        <v>83</v>
      </c>
      <c r="E90" s="12" t="s">
        <v>18</v>
      </c>
      <c r="F90" s="12">
        <v>0</v>
      </c>
      <c r="G90" s="18">
        <f t="shared" si="9"/>
        <v>53</v>
      </c>
      <c r="H90" s="12">
        <v>0</v>
      </c>
      <c r="I90" s="12">
        <v>53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8"/>
      <c r="R90" s="12">
        <v>0</v>
      </c>
      <c r="S90" s="12">
        <v>3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8"/>
      <c r="AB90" s="12">
        <v>0</v>
      </c>
      <c r="AC90" s="12">
        <v>32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8"/>
      <c r="AL90" s="12">
        <v>0</v>
      </c>
      <c r="AM90" s="12">
        <v>12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3">
        <f t="shared" si="8"/>
        <v>0</v>
      </c>
      <c r="AU90" s="14">
        <f t="shared" si="8"/>
        <v>53</v>
      </c>
      <c r="AV90" s="14">
        <f t="shared" si="8"/>
        <v>0</v>
      </c>
      <c r="AW90" s="14">
        <f t="shared" si="8"/>
        <v>100</v>
      </c>
      <c r="AX90" s="14">
        <f t="shared" si="14"/>
        <v>0</v>
      </c>
      <c r="AY90" s="14">
        <f t="shared" si="14"/>
        <v>0</v>
      </c>
      <c r="AZ90" s="14">
        <f t="shared" si="14"/>
        <v>0</v>
      </c>
      <c r="BA90" s="14">
        <f t="shared" si="14"/>
        <v>0</v>
      </c>
      <c r="BB90" s="14">
        <f t="shared" si="14"/>
        <v>0</v>
      </c>
      <c r="BC90" s="14">
        <f t="shared" si="14"/>
        <v>0</v>
      </c>
      <c r="BD90" s="15"/>
    </row>
    <row r="91" spans="1:56" s="24" customFormat="1" ht="20.25" customHeight="1" x14ac:dyDescent="0.2">
      <c r="A91" s="7">
        <v>1</v>
      </c>
      <c r="B91" s="25"/>
      <c r="C91" s="66"/>
      <c r="D91" s="66"/>
      <c r="E91" s="18" t="s">
        <v>19</v>
      </c>
      <c r="F91" s="18">
        <v>0</v>
      </c>
      <c r="G91" s="18">
        <f t="shared" si="9"/>
        <v>261990.33</v>
      </c>
      <c r="H91" s="18">
        <v>0</v>
      </c>
      <c r="I91" s="18">
        <v>261990.33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f t="shared" si="10"/>
        <v>13393.16</v>
      </c>
      <c r="R91" s="18">
        <v>0</v>
      </c>
      <c r="S91" s="18">
        <v>13393.16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f t="shared" si="11"/>
        <v>117162.85</v>
      </c>
      <c r="AB91" s="18">
        <v>0</v>
      </c>
      <c r="AC91" s="18">
        <v>117162.85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f t="shared" si="12"/>
        <v>75576.19</v>
      </c>
      <c r="AL91" s="18">
        <v>0</v>
      </c>
      <c r="AM91" s="18">
        <v>75576.19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9">
        <f t="shared" si="8"/>
        <v>0</v>
      </c>
      <c r="AU91" s="20">
        <f t="shared" si="8"/>
        <v>468122.53</v>
      </c>
      <c r="AV91" s="20">
        <f t="shared" si="8"/>
        <v>0</v>
      </c>
      <c r="AW91" s="20">
        <f t="shared" si="8"/>
        <v>468122.53</v>
      </c>
      <c r="AX91" s="20">
        <f t="shared" si="14"/>
        <v>0</v>
      </c>
      <c r="AY91" s="20">
        <f t="shared" si="14"/>
        <v>0</v>
      </c>
      <c r="AZ91" s="20">
        <f t="shared" si="14"/>
        <v>0</v>
      </c>
      <c r="BA91" s="20">
        <f t="shared" si="14"/>
        <v>0</v>
      </c>
      <c r="BB91" s="20">
        <f t="shared" si="14"/>
        <v>0</v>
      </c>
      <c r="BC91" s="20">
        <f t="shared" si="14"/>
        <v>0</v>
      </c>
      <c r="BD91" s="21">
        <f t="shared" si="13"/>
        <v>468122.53</v>
      </c>
    </row>
    <row r="92" spans="1:56" s="16" customFormat="1" ht="20.25" customHeight="1" x14ac:dyDescent="0.2">
      <c r="A92" s="7">
        <v>1</v>
      </c>
      <c r="B92" s="26"/>
      <c r="C92" s="65">
        <v>46</v>
      </c>
      <c r="D92" s="65" t="s">
        <v>84</v>
      </c>
      <c r="E92" s="12" t="s">
        <v>18</v>
      </c>
      <c r="F92" s="12">
        <v>0</v>
      </c>
      <c r="G92" s="18">
        <f t="shared" si="9"/>
        <v>143</v>
      </c>
      <c r="H92" s="12">
        <v>0</v>
      </c>
      <c r="I92" s="12">
        <v>143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8"/>
      <c r="R92" s="12">
        <v>0</v>
      </c>
      <c r="S92" s="12">
        <v>4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8"/>
      <c r="AB92" s="12">
        <v>0</v>
      </c>
      <c r="AC92" s="12">
        <v>68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8"/>
      <c r="AL92" s="12">
        <v>0</v>
      </c>
      <c r="AM92" s="12">
        <v>39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3">
        <f t="shared" si="8"/>
        <v>0</v>
      </c>
      <c r="AU92" s="14">
        <f t="shared" si="8"/>
        <v>143</v>
      </c>
      <c r="AV92" s="14">
        <f t="shared" si="8"/>
        <v>0</v>
      </c>
      <c r="AW92" s="14">
        <f t="shared" si="8"/>
        <v>254</v>
      </c>
      <c r="AX92" s="14">
        <f t="shared" si="14"/>
        <v>0</v>
      </c>
      <c r="AY92" s="14">
        <f t="shared" si="14"/>
        <v>0</v>
      </c>
      <c r="AZ92" s="14">
        <f t="shared" si="14"/>
        <v>0</v>
      </c>
      <c r="BA92" s="14">
        <f t="shared" si="14"/>
        <v>0</v>
      </c>
      <c r="BB92" s="14">
        <f t="shared" si="14"/>
        <v>0</v>
      </c>
      <c r="BC92" s="14">
        <f t="shared" si="14"/>
        <v>0</v>
      </c>
      <c r="BD92" s="15"/>
    </row>
    <row r="93" spans="1:56" s="24" customFormat="1" ht="20.25" customHeight="1" x14ac:dyDescent="0.2">
      <c r="A93" s="7">
        <v>1</v>
      </c>
      <c r="B93" s="25"/>
      <c r="C93" s="66"/>
      <c r="D93" s="66"/>
      <c r="E93" s="18" t="s">
        <v>19</v>
      </c>
      <c r="F93" s="18">
        <v>0</v>
      </c>
      <c r="G93" s="18">
        <f t="shared" si="9"/>
        <v>763811.64</v>
      </c>
      <c r="H93" s="18">
        <v>0</v>
      </c>
      <c r="I93" s="18">
        <v>763811.64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f t="shared" si="10"/>
        <v>25405.84</v>
      </c>
      <c r="R93" s="18">
        <v>0</v>
      </c>
      <c r="S93" s="18">
        <v>25405.84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f t="shared" si="11"/>
        <v>367370.78</v>
      </c>
      <c r="AB93" s="18">
        <v>0</v>
      </c>
      <c r="AC93" s="18">
        <v>367370.78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f t="shared" si="12"/>
        <v>185863.76</v>
      </c>
      <c r="AL93" s="18">
        <v>0</v>
      </c>
      <c r="AM93" s="18">
        <v>185863.76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9">
        <f t="shared" si="8"/>
        <v>0</v>
      </c>
      <c r="AU93" s="20">
        <f t="shared" si="8"/>
        <v>1342452.02</v>
      </c>
      <c r="AV93" s="20">
        <f t="shared" si="8"/>
        <v>0</v>
      </c>
      <c r="AW93" s="20">
        <f t="shared" si="8"/>
        <v>1342452.02</v>
      </c>
      <c r="AX93" s="20">
        <f t="shared" si="14"/>
        <v>0</v>
      </c>
      <c r="AY93" s="20">
        <f t="shared" si="14"/>
        <v>0</v>
      </c>
      <c r="AZ93" s="20">
        <f t="shared" si="14"/>
        <v>0</v>
      </c>
      <c r="BA93" s="20">
        <f t="shared" si="14"/>
        <v>0</v>
      </c>
      <c r="BB93" s="20">
        <f t="shared" si="14"/>
        <v>0</v>
      </c>
      <c r="BC93" s="20">
        <f t="shared" si="14"/>
        <v>0</v>
      </c>
      <c r="BD93" s="21">
        <f t="shared" si="13"/>
        <v>1342452.02</v>
      </c>
    </row>
    <row r="94" spans="1:56" s="16" customFormat="1" ht="20.25" customHeight="1" x14ac:dyDescent="0.2">
      <c r="A94" s="7">
        <v>1</v>
      </c>
      <c r="B94" s="26"/>
      <c r="C94" s="65">
        <v>48</v>
      </c>
      <c r="D94" s="65" t="s">
        <v>85</v>
      </c>
      <c r="E94" s="12" t="s">
        <v>18</v>
      </c>
      <c r="F94" s="12">
        <v>0</v>
      </c>
      <c r="G94" s="18">
        <f t="shared" si="9"/>
        <v>9</v>
      </c>
      <c r="H94" s="12">
        <v>1</v>
      </c>
      <c r="I94" s="12">
        <v>8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8"/>
      <c r="R94" s="12">
        <v>0</v>
      </c>
      <c r="S94" s="12">
        <v>2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8"/>
      <c r="AB94" s="12">
        <v>1</v>
      </c>
      <c r="AC94" s="12">
        <v>8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8">
        <f t="shared" si="12"/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3">
        <f t="shared" si="8"/>
        <v>0</v>
      </c>
      <c r="AU94" s="14">
        <f t="shared" si="8"/>
        <v>9</v>
      </c>
      <c r="AV94" s="14">
        <f t="shared" si="8"/>
        <v>2</v>
      </c>
      <c r="AW94" s="14">
        <f t="shared" si="8"/>
        <v>18</v>
      </c>
      <c r="AX94" s="14">
        <f t="shared" si="14"/>
        <v>0</v>
      </c>
      <c r="AY94" s="14">
        <f t="shared" si="14"/>
        <v>0</v>
      </c>
      <c r="AZ94" s="14">
        <f t="shared" si="14"/>
        <v>0</v>
      </c>
      <c r="BA94" s="14">
        <f t="shared" si="14"/>
        <v>0</v>
      </c>
      <c r="BB94" s="14">
        <f t="shared" si="14"/>
        <v>0</v>
      </c>
      <c r="BC94" s="14">
        <f t="shared" si="14"/>
        <v>0</v>
      </c>
      <c r="BD94" s="15"/>
    </row>
    <row r="95" spans="1:56" s="24" customFormat="1" ht="20.25" customHeight="1" x14ac:dyDescent="0.2">
      <c r="A95" s="7">
        <v>1</v>
      </c>
      <c r="B95" s="25"/>
      <c r="C95" s="66"/>
      <c r="D95" s="66"/>
      <c r="E95" s="18" t="s">
        <v>19</v>
      </c>
      <c r="F95" s="18">
        <v>0</v>
      </c>
      <c r="G95" s="18">
        <f t="shared" si="9"/>
        <v>13172.42</v>
      </c>
      <c r="H95" s="18">
        <v>608.94000000000005</v>
      </c>
      <c r="I95" s="18">
        <v>12563.48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f t="shared" si="10"/>
        <v>2516.1499999999996</v>
      </c>
      <c r="R95" s="18">
        <v>120.45</v>
      </c>
      <c r="S95" s="18">
        <v>2395.6999999999998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f t="shared" si="11"/>
        <v>13506.7</v>
      </c>
      <c r="AB95" s="18">
        <v>608.94000000000005</v>
      </c>
      <c r="AC95" s="18">
        <v>12897.76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f t="shared" si="12"/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9">
        <f t="shared" si="8"/>
        <v>0</v>
      </c>
      <c r="AU95" s="20">
        <f t="shared" si="8"/>
        <v>29195.27</v>
      </c>
      <c r="AV95" s="20">
        <f t="shared" si="8"/>
        <v>1338.3300000000002</v>
      </c>
      <c r="AW95" s="20">
        <f t="shared" si="8"/>
        <v>27856.94</v>
      </c>
      <c r="AX95" s="20">
        <f t="shared" si="14"/>
        <v>0</v>
      </c>
      <c r="AY95" s="20">
        <f t="shared" si="14"/>
        <v>0</v>
      </c>
      <c r="AZ95" s="20">
        <f t="shared" si="14"/>
        <v>0</v>
      </c>
      <c r="BA95" s="20">
        <f t="shared" si="14"/>
        <v>0</v>
      </c>
      <c r="BB95" s="20">
        <f t="shared" si="14"/>
        <v>0</v>
      </c>
      <c r="BC95" s="20">
        <f t="shared" si="14"/>
        <v>0</v>
      </c>
      <c r="BD95" s="21">
        <f t="shared" si="13"/>
        <v>29195.27</v>
      </c>
    </row>
    <row r="96" spans="1:56" s="16" customFormat="1" ht="20.25" customHeight="1" x14ac:dyDescent="0.2">
      <c r="A96" s="7">
        <v>1</v>
      </c>
      <c r="B96" s="26"/>
      <c r="C96" s="65">
        <v>51</v>
      </c>
      <c r="D96" s="65" t="s">
        <v>86</v>
      </c>
      <c r="E96" s="12" t="s">
        <v>18</v>
      </c>
      <c r="F96" s="12">
        <v>0</v>
      </c>
      <c r="G96" s="18">
        <f t="shared" si="9"/>
        <v>59</v>
      </c>
      <c r="H96" s="12">
        <v>0</v>
      </c>
      <c r="I96" s="12">
        <v>59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8">
        <f t="shared" si="10"/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8"/>
      <c r="AB96" s="12">
        <v>0</v>
      </c>
      <c r="AC96" s="12">
        <v>18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8"/>
      <c r="AL96" s="12">
        <v>0</v>
      </c>
      <c r="AM96" s="12">
        <v>9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3">
        <f t="shared" si="8"/>
        <v>0</v>
      </c>
      <c r="AU96" s="14">
        <f t="shared" si="8"/>
        <v>59</v>
      </c>
      <c r="AV96" s="14">
        <f t="shared" si="8"/>
        <v>0</v>
      </c>
      <c r="AW96" s="14">
        <f t="shared" si="8"/>
        <v>86</v>
      </c>
      <c r="AX96" s="14">
        <f t="shared" si="14"/>
        <v>0</v>
      </c>
      <c r="AY96" s="14">
        <f t="shared" si="14"/>
        <v>0</v>
      </c>
      <c r="AZ96" s="14">
        <f t="shared" si="14"/>
        <v>0</v>
      </c>
      <c r="BA96" s="14">
        <f t="shared" si="14"/>
        <v>0</v>
      </c>
      <c r="BB96" s="14">
        <f t="shared" si="14"/>
        <v>0</v>
      </c>
      <c r="BC96" s="14">
        <f t="shared" si="14"/>
        <v>0</v>
      </c>
      <c r="BD96" s="15"/>
    </row>
    <row r="97" spans="1:56" s="24" customFormat="1" ht="20.25" customHeight="1" x14ac:dyDescent="0.2">
      <c r="A97" s="7">
        <v>1</v>
      </c>
      <c r="B97" s="25"/>
      <c r="C97" s="66"/>
      <c r="D97" s="66"/>
      <c r="E97" s="18" t="s">
        <v>19</v>
      </c>
      <c r="F97" s="18">
        <v>0</v>
      </c>
      <c r="G97" s="18">
        <f t="shared" si="9"/>
        <v>99006.67</v>
      </c>
      <c r="H97" s="18">
        <v>0</v>
      </c>
      <c r="I97" s="18">
        <v>99006.67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f t="shared" si="10"/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f t="shared" si="11"/>
        <v>30463.59</v>
      </c>
      <c r="AB97" s="18">
        <v>0</v>
      </c>
      <c r="AC97" s="18">
        <v>30463.59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f t="shared" si="12"/>
        <v>14225.92</v>
      </c>
      <c r="AL97" s="18">
        <v>0</v>
      </c>
      <c r="AM97" s="18">
        <v>14225.92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9">
        <f t="shared" si="8"/>
        <v>0</v>
      </c>
      <c r="AU97" s="20">
        <f t="shared" si="8"/>
        <v>143696.18</v>
      </c>
      <c r="AV97" s="20">
        <f t="shared" si="8"/>
        <v>0</v>
      </c>
      <c r="AW97" s="20">
        <f t="shared" si="8"/>
        <v>143696.18</v>
      </c>
      <c r="AX97" s="20">
        <f t="shared" si="14"/>
        <v>0</v>
      </c>
      <c r="AY97" s="20">
        <f t="shared" si="14"/>
        <v>0</v>
      </c>
      <c r="AZ97" s="20">
        <f t="shared" si="14"/>
        <v>0</v>
      </c>
      <c r="BA97" s="20">
        <f t="shared" si="14"/>
        <v>0</v>
      </c>
      <c r="BB97" s="20">
        <f t="shared" si="14"/>
        <v>0</v>
      </c>
      <c r="BC97" s="20">
        <f t="shared" si="14"/>
        <v>0</v>
      </c>
      <c r="BD97" s="21">
        <f t="shared" si="13"/>
        <v>143696.18</v>
      </c>
    </row>
    <row r="98" spans="1:56" s="16" customFormat="1" ht="20.25" customHeight="1" x14ac:dyDescent="0.2">
      <c r="A98" s="7">
        <v>1</v>
      </c>
      <c r="B98" s="26"/>
      <c r="C98" s="65">
        <v>52</v>
      </c>
      <c r="D98" s="65" t="s">
        <v>87</v>
      </c>
      <c r="E98" s="12" t="s">
        <v>18</v>
      </c>
      <c r="F98" s="12">
        <v>0</v>
      </c>
      <c r="G98" s="18">
        <f t="shared" si="9"/>
        <v>176</v>
      </c>
      <c r="H98" s="12">
        <v>176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29</v>
      </c>
      <c r="P98" s="12">
        <v>0</v>
      </c>
      <c r="Q98" s="18"/>
      <c r="R98" s="12">
        <v>10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2</v>
      </c>
      <c r="Z98" s="12">
        <v>0</v>
      </c>
      <c r="AA98" s="18"/>
      <c r="AB98" s="12">
        <v>48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6</v>
      </c>
      <c r="AJ98" s="12">
        <v>0</v>
      </c>
      <c r="AK98" s="18"/>
      <c r="AL98" s="12">
        <v>43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13</v>
      </c>
      <c r="AT98" s="13">
        <f t="shared" si="8"/>
        <v>0</v>
      </c>
      <c r="AU98" s="14">
        <f t="shared" si="8"/>
        <v>176</v>
      </c>
      <c r="AV98" s="14">
        <f t="shared" si="8"/>
        <v>277</v>
      </c>
      <c r="AW98" s="14">
        <f t="shared" si="8"/>
        <v>0</v>
      </c>
      <c r="AX98" s="14">
        <f t="shared" si="14"/>
        <v>0</v>
      </c>
      <c r="AY98" s="14">
        <f t="shared" si="14"/>
        <v>0</v>
      </c>
      <c r="AZ98" s="14">
        <f t="shared" si="14"/>
        <v>0</v>
      </c>
      <c r="BA98" s="14">
        <f t="shared" si="14"/>
        <v>0</v>
      </c>
      <c r="BB98" s="14">
        <f t="shared" si="14"/>
        <v>0</v>
      </c>
      <c r="BC98" s="14">
        <f t="shared" si="14"/>
        <v>50</v>
      </c>
      <c r="BD98" s="15"/>
    </row>
    <row r="99" spans="1:56" s="24" customFormat="1" ht="20.25" customHeight="1" x14ac:dyDescent="0.2">
      <c r="A99" s="7">
        <v>1</v>
      </c>
      <c r="B99" s="25"/>
      <c r="C99" s="66"/>
      <c r="D99" s="66"/>
      <c r="E99" s="18" t="s">
        <v>19</v>
      </c>
      <c r="F99" s="18">
        <v>0</v>
      </c>
      <c r="G99" s="18">
        <f t="shared" si="9"/>
        <v>543382.31999999995</v>
      </c>
      <c r="H99" s="18">
        <v>543382.31999999995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1558334.67</v>
      </c>
      <c r="P99" s="18">
        <v>0</v>
      </c>
      <c r="Q99" s="18">
        <f t="shared" si="10"/>
        <v>29583.62</v>
      </c>
      <c r="R99" s="18">
        <v>29583.62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55239.48</v>
      </c>
      <c r="Z99" s="18">
        <v>0</v>
      </c>
      <c r="AA99" s="18">
        <f t="shared" si="11"/>
        <v>145066.62</v>
      </c>
      <c r="AB99" s="18">
        <v>145066.62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473896.55</v>
      </c>
      <c r="AJ99" s="18">
        <v>0</v>
      </c>
      <c r="AK99" s="18">
        <f t="shared" si="12"/>
        <v>127213.61</v>
      </c>
      <c r="AL99" s="18">
        <v>127213.61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819870.11</v>
      </c>
      <c r="AT99" s="19">
        <f t="shared" si="8"/>
        <v>0</v>
      </c>
      <c r="AU99" s="20">
        <f t="shared" si="8"/>
        <v>845246.16999999993</v>
      </c>
      <c r="AV99" s="20">
        <f t="shared" si="8"/>
        <v>845246.16999999993</v>
      </c>
      <c r="AW99" s="20">
        <f t="shared" si="8"/>
        <v>0</v>
      </c>
      <c r="AX99" s="20">
        <f t="shared" si="14"/>
        <v>0</v>
      </c>
      <c r="AY99" s="20">
        <f t="shared" si="14"/>
        <v>0</v>
      </c>
      <c r="AZ99" s="20">
        <f t="shared" si="14"/>
        <v>0</v>
      </c>
      <c r="BA99" s="20">
        <f t="shared" si="14"/>
        <v>0</v>
      </c>
      <c r="BB99" s="20">
        <f t="shared" si="14"/>
        <v>0</v>
      </c>
      <c r="BC99" s="20">
        <f t="shared" si="14"/>
        <v>2907340.8099999996</v>
      </c>
      <c r="BD99" s="21">
        <f t="shared" si="13"/>
        <v>3752586.9799999995</v>
      </c>
    </row>
    <row r="100" spans="1:56" s="16" customFormat="1" ht="20.25" customHeight="1" x14ac:dyDescent="0.2">
      <c r="A100" s="7">
        <v>1</v>
      </c>
      <c r="B100" s="26"/>
      <c r="C100" s="65">
        <v>53</v>
      </c>
      <c r="D100" s="65" t="s">
        <v>195</v>
      </c>
      <c r="E100" s="12" t="s">
        <v>18</v>
      </c>
      <c r="F100" s="12">
        <v>0</v>
      </c>
      <c r="G100" s="18">
        <f t="shared" si="9"/>
        <v>31</v>
      </c>
      <c r="H100" s="12">
        <v>0</v>
      </c>
      <c r="I100" s="12">
        <v>31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8">
        <f t="shared" si="10"/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8"/>
      <c r="AB100" s="12">
        <v>0</v>
      </c>
      <c r="AC100" s="12">
        <v>4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8"/>
      <c r="AL100" s="12">
        <v>0</v>
      </c>
      <c r="AM100" s="12">
        <v>2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3">
        <f t="shared" si="8"/>
        <v>0</v>
      </c>
      <c r="AU100" s="14">
        <f t="shared" si="8"/>
        <v>31</v>
      </c>
      <c r="AV100" s="14">
        <f t="shared" si="8"/>
        <v>0</v>
      </c>
      <c r="AW100" s="14">
        <f t="shared" si="8"/>
        <v>37</v>
      </c>
      <c r="AX100" s="14">
        <f t="shared" si="14"/>
        <v>0</v>
      </c>
      <c r="AY100" s="14">
        <f t="shared" si="14"/>
        <v>0</v>
      </c>
      <c r="AZ100" s="14">
        <f t="shared" si="14"/>
        <v>0</v>
      </c>
      <c r="BA100" s="14">
        <f t="shared" si="14"/>
        <v>0</v>
      </c>
      <c r="BB100" s="14">
        <f t="shared" si="14"/>
        <v>0</v>
      </c>
      <c r="BC100" s="14">
        <f t="shared" si="14"/>
        <v>0</v>
      </c>
      <c r="BD100" s="15"/>
    </row>
    <row r="101" spans="1:56" s="24" customFormat="1" ht="20.25" customHeight="1" x14ac:dyDescent="0.2">
      <c r="A101" s="7">
        <v>1</v>
      </c>
      <c r="B101" s="25"/>
      <c r="C101" s="66"/>
      <c r="D101" s="66"/>
      <c r="E101" s="18" t="s">
        <v>19</v>
      </c>
      <c r="F101" s="18">
        <v>0</v>
      </c>
      <c r="G101" s="18">
        <f t="shared" si="9"/>
        <v>8496.91</v>
      </c>
      <c r="H101" s="18">
        <v>0</v>
      </c>
      <c r="I101" s="18">
        <v>8496.91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f t="shared" si="10"/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f t="shared" si="11"/>
        <v>1132.24</v>
      </c>
      <c r="AB101" s="18">
        <v>0</v>
      </c>
      <c r="AC101" s="18">
        <v>1132.24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f t="shared" si="12"/>
        <v>571.22</v>
      </c>
      <c r="AL101" s="18">
        <v>0</v>
      </c>
      <c r="AM101" s="18">
        <v>571.22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9">
        <f t="shared" si="8"/>
        <v>0</v>
      </c>
      <c r="AU101" s="20">
        <f t="shared" si="8"/>
        <v>10200.369999999999</v>
      </c>
      <c r="AV101" s="20">
        <f t="shared" si="8"/>
        <v>0</v>
      </c>
      <c r="AW101" s="20">
        <f t="shared" si="8"/>
        <v>10200.369999999999</v>
      </c>
      <c r="AX101" s="20">
        <f t="shared" si="14"/>
        <v>0</v>
      </c>
      <c r="AY101" s="20">
        <f t="shared" si="14"/>
        <v>0</v>
      </c>
      <c r="AZ101" s="20">
        <f t="shared" si="14"/>
        <v>0</v>
      </c>
      <c r="BA101" s="20">
        <f t="shared" si="14"/>
        <v>0</v>
      </c>
      <c r="BB101" s="20">
        <f t="shared" si="14"/>
        <v>0</v>
      </c>
      <c r="BC101" s="20">
        <f t="shared" si="14"/>
        <v>0</v>
      </c>
      <c r="BD101" s="21">
        <f t="shared" si="13"/>
        <v>10200.369999999999</v>
      </c>
    </row>
    <row r="102" spans="1:56" s="16" customFormat="1" ht="20.25" customHeight="1" x14ac:dyDescent="0.2">
      <c r="A102" s="7">
        <v>1</v>
      </c>
      <c r="B102" s="26"/>
      <c r="C102" s="65">
        <v>54</v>
      </c>
      <c r="D102" s="65" t="s">
        <v>196</v>
      </c>
      <c r="E102" s="12" t="s">
        <v>18</v>
      </c>
      <c r="F102" s="12">
        <v>0</v>
      </c>
      <c r="G102" s="18">
        <f t="shared" si="9"/>
        <v>19</v>
      </c>
      <c r="H102" s="12">
        <v>3</v>
      </c>
      <c r="I102" s="12">
        <v>16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8"/>
      <c r="R102" s="12">
        <v>0</v>
      </c>
      <c r="S102" s="12">
        <v>1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8"/>
      <c r="AB102" s="12">
        <v>0</v>
      </c>
      <c r="AC102" s="12">
        <v>4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8"/>
      <c r="AL102" s="12">
        <v>22</v>
      </c>
      <c r="AM102" s="12">
        <v>4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3">
        <f t="shared" si="8"/>
        <v>0</v>
      </c>
      <c r="AU102" s="14">
        <f t="shared" si="8"/>
        <v>19</v>
      </c>
      <c r="AV102" s="14">
        <f t="shared" si="8"/>
        <v>25</v>
      </c>
      <c r="AW102" s="14">
        <f t="shared" si="8"/>
        <v>25</v>
      </c>
      <c r="AX102" s="14">
        <f t="shared" si="14"/>
        <v>0</v>
      </c>
      <c r="AY102" s="14">
        <f t="shared" si="14"/>
        <v>0</v>
      </c>
      <c r="AZ102" s="14">
        <f t="shared" si="14"/>
        <v>0</v>
      </c>
      <c r="BA102" s="14">
        <f t="shared" si="14"/>
        <v>0</v>
      </c>
      <c r="BB102" s="14">
        <f t="shared" si="14"/>
        <v>0</v>
      </c>
      <c r="BC102" s="14">
        <f t="shared" si="14"/>
        <v>0</v>
      </c>
      <c r="BD102" s="15"/>
    </row>
    <row r="103" spans="1:56" s="24" customFormat="1" ht="20.25" customHeight="1" x14ac:dyDescent="0.2">
      <c r="A103" s="7">
        <v>1</v>
      </c>
      <c r="B103" s="25"/>
      <c r="C103" s="66"/>
      <c r="D103" s="66"/>
      <c r="E103" s="18" t="s">
        <v>19</v>
      </c>
      <c r="F103" s="18">
        <v>0</v>
      </c>
      <c r="G103" s="18">
        <f t="shared" si="9"/>
        <v>28450.260000000002</v>
      </c>
      <c r="H103" s="18">
        <v>1485.54</v>
      </c>
      <c r="I103" s="18">
        <v>26964.720000000001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f t="shared" si="10"/>
        <v>969.04</v>
      </c>
      <c r="R103" s="18">
        <v>0</v>
      </c>
      <c r="S103" s="18">
        <v>969.04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f t="shared" si="11"/>
        <v>7036.11</v>
      </c>
      <c r="AB103" s="18">
        <v>0</v>
      </c>
      <c r="AC103" s="18">
        <v>7036.11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f t="shared" si="12"/>
        <v>19060.190000000002</v>
      </c>
      <c r="AL103" s="18">
        <v>11897.69</v>
      </c>
      <c r="AM103" s="18">
        <v>7162.5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9">
        <f t="shared" si="8"/>
        <v>0</v>
      </c>
      <c r="AU103" s="20">
        <f t="shared" si="8"/>
        <v>55515.600000000006</v>
      </c>
      <c r="AV103" s="20">
        <f t="shared" si="8"/>
        <v>13383.23</v>
      </c>
      <c r="AW103" s="20">
        <f t="shared" si="8"/>
        <v>42132.37</v>
      </c>
      <c r="AX103" s="20">
        <f t="shared" si="14"/>
        <v>0</v>
      </c>
      <c r="AY103" s="20">
        <f t="shared" si="14"/>
        <v>0</v>
      </c>
      <c r="AZ103" s="20">
        <f t="shared" si="14"/>
        <v>0</v>
      </c>
      <c r="BA103" s="20">
        <f t="shared" si="14"/>
        <v>0</v>
      </c>
      <c r="BB103" s="20">
        <f t="shared" si="14"/>
        <v>0</v>
      </c>
      <c r="BC103" s="20">
        <f t="shared" si="14"/>
        <v>0</v>
      </c>
      <c r="BD103" s="21">
        <f t="shared" si="13"/>
        <v>55515.600000000006</v>
      </c>
    </row>
    <row r="104" spans="1:56" s="16" customFormat="1" ht="20.25" customHeight="1" x14ac:dyDescent="0.2">
      <c r="A104" s="7">
        <v>1</v>
      </c>
      <c r="B104" s="26"/>
      <c r="C104" s="65">
        <v>55</v>
      </c>
      <c r="D104" s="65" t="s">
        <v>197</v>
      </c>
      <c r="E104" s="12" t="s">
        <v>18</v>
      </c>
      <c r="F104" s="12"/>
      <c r="G104" s="18">
        <f t="shared" si="9"/>
        <v>0</v>
      </c>
      <c r="H104" s="12"/>
      <c r="I104" s="12"/>
      <c r="J104" s="12"/>
      <c r="K104" s="12"/>
      <c r="L104" s="12"/>
      <c r="M104" s="12"/>
      <c r="N104" s="12"/>
      <c r="O104" s="12"/>
      <c r="P104" s="12"/>
      <c r="Q104" s="18">
        <f t="shared" si="10"/>
        <v>0</v>
      </c>
      <c r="R104" s="12"/>
      <c r="S104" s="12"/>
      <c r="T104" s="12"/>
      <c r="U104" s="12"/>
      <c r="V104" s="12"/>
      <c r="W104" s="12"/>
      <c r="X104" s="12"/>
      <c r="Y104" s="12"/>
      <c r="Z104" s="12"/>
      <c r="AA104" s="18">
        <f t="shared" si="11"/>
        <v>0</v>
      </c>
      <c r="AB104" s="12"/>
      <c r="AC104" s="12"/>
      <c r="AD104" s="12"/>
      <c r="AE104" s="12"/>
      <c r="AF104" s="12"/>
      <c r="AG104" s="12"/>
      <c r="AH104" s="12"/>
      <c r="AI104" s="12"/>
      <c r="AJ104" s="12"/>
      <c r="AK104" s="18">
        <f t="shared" si="12"/>
        <v>0</v>
      </c>
      <c r="AL104" s="12"/>
      <c r="AM104" s="12"/>
      <c r="AN104" s="12"/>
      <c r="AO104" s="12"/>
      <c r="AP104" s="12"/>
      <c r="AQ104" s="12"/>
      <c r="AR104" s="12"/>
      <c r="AS104" s="12"/>
      <c r="AT104" s="13">
        <f t="shared" si="8"/>
        <v>0</v>
      </c>
      <c r="AU104" s="14">
        <f t="shared" si="8"/>
        <v>0</v>
      </c>
      <c r="AV104" s="14">
        <f t="shared" si="8"/>
        <v>0</v>
      </c>
      <c r="AW104" s="14">
        <f t="shared" si="8"/>
        <v>0</v>
      </c>
      <c r="AX104" s="14">
        <f t="shared" si="14"/>
        <v>0</v>
      </c>
      <c r="AY104" s="14">
        <f t="shared" si="14"/>
        <v>0</v>
      </c>
      <c r="AZ104" s="14">
        <f t="shared" si="14"/>
        <v>0</v>
      </c>
      <c r="BA104" s="14">
        <f t="shared" si="14"/>
        <v>0</v>
      </c>
      <c r="BB104" s="14">
        <f t="shared" si="14"/>
        <v>0</v>
      </c>
      <c r="BC104" s="14">
        <f t="shared" si="14"/>
        <v>0</v>
      </c>
      <c r="BD104" s="15"/>
    </row>
    <row r="105" spans="1:56" s="24" customFormat="1" ht="20.25" customHeight="1" x14ac:dyDescent="0.2">
      <c r="A105" s="7">
        <v>1</v>
      </c>
      <c r="B105" s="25"/>
      <c r="C105" s="66"/>
      <c r="D105" s="66"/>
      <c r="E105" s="18" t="s">
        <v>19</v>
      </c>
      <c r="F105" s="18"/>
      <c r="G105" s="18">
        <f t="shared" si="9"/>
        <v>0</v>
      </c>
      <c r="H105" s="18"/>
      <c r="I105" s="18"/>
      <c r="J105" s="18"/>
      <c r="K105" s="18"/>
      <c r="L105" s="18"/>
      <c r="M105" s="18"/>
      <c r="N105" s="18"/>
      <c r="O105" s="18"/>
      <c r="P105" s="18"/>
      <c r="Q105" s="18">
        <f t="shared" si="10"/>
        <v>0</v>
      </c>
      <c r="R105" s="18"/>
      <c r="S105" s="18"/>
      <c r="T105" s="18"/>
      <c r="U105" s="18"/>
      <c r="V105" s="18"/>
      <c r="W105" s="18"/>
      <c r="X105" s="18"/>
      <c r="Y105" s="18"/>
      <c r="Z105" s="18"/>
      <c r="AA105" s="18">
        <f t="shared" si="11"/>
        <v>0</v>
      </c>
      <c r="AB105" s="18"/>
      <c r="AC105" s="18"/>
      <c r="AD105" s="18"/>
      <c r="AE105" s="18"/>
      <c r="AF105" s="18"/>
      <c r="AG105" s="18"/>
      <c r="AH105" s="18"/>
      <c r="AI105" s="18"/>
      <c r="AJ105" s="18"/>
      <c r="AK105" s="18">
        <f t="shared" si="12"/>
        <v>0</v>
      </c>
      <c r="AL105" s="18"/>
      <c r="AM105" s="18"/>
      <c r="AN105" s="18"/>
      <c r="AO105" s="18"/>
      <c r="AP105" s="18"/>
      <c r="AQ105" s="18"/>
      <c r="AR105" s="18"/>
      <c r="AS105" s="18"/>
      <c r="AT105" s="19">
        <f t="shared" si="8"/>
        <v>0</v>
      </c>
      <c r="AU105" s="20">
        <f t="shared" si="8"/>
        <v>0</v>
      </c>
      <c r="AV105" s="20">
        <f t="shared" si="8"/>
        <v>0</v>
      </c>
      <c r="AW105" s="20">
        <f t="shared" si="8"/>
        <v>0</v>
      </c>
      <c r="AX105" s="20">
        <f t="shared" si="14"/>
        <v>0</v>
      </c>
      <c r="AY105" s="20">
        <f t="shared" si="14"/>
        <v>0</v>
      </c>
      <c r="AZ105" s="20">
        <f t="shared" si="14"/>
        <v>0</v>
      </c>
      <c r="BA105" s="20">
        <f t="shared" si="14"/>
        <v>0</v>
      </c>
      <c r="BB105" s="20">
        <f t="shared" si="14"/>
        <v>0</v>
      </c>
      <c r="BC105" s="20">
        <f t="shared" si="14"/>
        <v>0</v>
      </c>
      <c r="BD105" s="21">
        <f t="shared" si="13"/>
        <v>0</v>
      </c>
    </row>
    <row r="106" spans="1:56" s="16" customFormat="1" ht="20.25" customHeight="1" x14ac:dyDescent="0.2">
      <c r="A106" s="7">
        <v>1</v>
      </c>
      <c r="B106" s="26"/>
      <c r="C106" s="65">
        <v>56</v>
      </c>
      <c r="D106" s="65" t="s">
        <v>203</v>
      </c>
      <c r="E106" s="12" t="s">
        <v>18</v>
      </c>
      <c r="F106" s="12">
        <v>0</v>
      </c>
      <c r="G106" s="18">
        <f t="shared" si="9"/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10</v>
      </c>
      <c r="P106" s="12">
        <v>0</v>
      </c>
      <c r="Q106" s="18">
        <f t="shared" si="10"/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1</v>
      </c>
      <c r="Z106" s="12">
        <v>0</v>
      </c>
      <c r="AA106" s="18">
        <f t="shared" si="11"/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2</v>
      </c>
      <c r="AJ106" s="12">
        <v>0</v>
      </c>
      <c r="AK106" s="18">
        <f t="shared" si="12"/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5</v>
      </c>
      <c r="AT106" s="13">
        <f t="shared" si="8"/>
        <v>0</v>
      </c>
      <c r="AU106" s="14">
        <f t="shared" si="8"/>
        <v>0</v>
      </c>
      <c r="AV106" s="14">
        <f t="shared" si="8"/>
        <v>0</v>
      </c>
      <c r="AW106" s="14">
        <f t="shared" si="8"/>
        <v>0</v>
      </c>
      <c r="AX106" s="14">
        <f t="shared" si="14"/>
        <v>0</v>
      </c>
      <c r="AY106" s="14">
        <f t="shared" si="14"/>
        <v>0</v>
      </c>
      <c r="AZ106" s="14">
        <f t="shared" si="14"/>
        <v>0</v>
      </c>
      <c r="BA106" s="14">
        <f t="shared" si="14"/>
        <v>0</v>
      </c>
      <c r="BB106" s="14">
        <f t="shared" si="14"/>
        <v>0</v>
      </c>
      <c r="BC106" s="14">
        <f t="shared" si="14"/>
        <v>18</v>
      </c>
      <c r="BD106" s="15"/>
    </row>
    <row r="107" spans="1:56" s="24" customFormat="1" ht="20.25" customHeight="1" x14ac:dyDescent="0.2">
      <c r="A107" s="7">
        <v>1</v>
      </c>
      <c r="B107" s="25"/>
      <c r="C107" s="66"/>
      <c r="D107" s="66" t="s">
        <v>203</v>
      </c>
      <c r="E107" s="18" t="s">
        <v>19</v>
      </c>
      <c r="F107" s="18">
        <v>0</v>
      </c>
      <c r="G107" s="18">
        <f t="shared" si="9"/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166019.97</v>
      </c>
      <c r="P107" s="18">
        <v>0</v>
      </c>
      <c r="Q107" s="18">
        <f t="shared" si="10"/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10467.11</v>
      </c>
      <c r="Z107" s="18">
        <v>0</v>
      </c>
      <c r="AA107" s="18">
        <f t="shared" si="11"/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28203.040000000001</v>
      </c>
      <c r="AJ107" s="18">
        <v>0</v>
      </c>
      <c r="AK107" s="18">
        <f t="shared" si="12"/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86062.89</v>
      </c>
      <c r="AT107" s="19">
        <f t="shared" si="8"/>
        <v>0</v>
      </c>
      <c r="AU107" s="20">
        <f t="shared" si="8"/>
        <v>0</v>
      </c>
      <c r="AV107" s="20">
        <f t="shared" si="8"/>
        <v>0</v>
      </c>
      <c r="AW107" s="20">
        <f t="shared" si="8"/>
        <v>0</v>
      </c>
      <c r="AX107" s="20">
        <f t="shared" si="14"/>
        <v>0</v>
      </c>
      <c r="AY107" s="20">
        <f t="shared" si="14"/>
        <v>0</v>
      </c>
      <c r="AZ107" s="20">
        <f t="shared" si="14"/>
        <v>0</v>
      </c>
      <c r="BA107" s="20">
        <f t="shared" si="14"/>
        <v>0</v>
      </c>
      <c r="BB107" s="20">
        <f t="shared" si="14"/>
        <v>0</v>
      </c>
      <c r="BC107" s="20">
        <f t="shared" si="14"/>
        <v>290753.01</v>
      </c>
      <c r="BD107" s="21">
        <f t="shared" si="13"/>
        <v>290753.01</v>
      </c>
    </row>
    <row r="108" spans="1:56" s="29" customFormat="1" ht="24" customHeight="1" x14ac:dyDescent="0.2">
      <c r="A108" s="7">
        <v>1</v>
      </c>
      <c r="B108" s="27"/>
      <c r="C108" s="65"/>
      <c r="D108" s="68" t="s">
        <v>88</v>
      </c>
      <c r="E108" s="28" t="s">
        <v>18</v>
      </c>
      <c r="F108" s="28">
        <f t="shared" ref="F108:AS109" si="15">SUM(F106,F104,F102,F100,F98,F96,F94,F92,F90,F88,F86,F84,F82,F80,F78,F76,F74,F72,F70,F68,F66,F64,F62,F60,F58,F56,F54,F52,F50,F48,F46,F44,F42,F40,F38,F36,F34,F32,F30,F28,F26,F24,F22,F20,F18,F16,F14,F12,F10,F8)</f>
        <v>30908</v>
      </c>
      <c r="G108" s="28">
        <f t="shared" si="15"/>
        <v>441600</v>
      </c>
      <c r="H108" s="28">
        <f t="shared" si="15"/>
        <v>220994</v>
      </c>
      <c r="I108" s="28">
        <f t="shared" si="15"/>
        <v>174235</v>
      </c>
      <c r="J108" s="28">
        <f t="shared" si="15"/>
        <v>47364</v>
      </c>
      <c r="K108" s="28">
        <f t="shared" si="15"/>
        <v>521</v>
      </c>
      <c r="L108" s="28">
        <f t="shared" si="15"/>
        <v>7502</v>
      </c>
      <c r="M108" s="28">
        <f t="shared" si="15"/>
        <v>112</v>
      </c>
      <c r="N108" s="28">
        <f t="shared" si="15"/>
        <v>456</v>
      </c>
      <c r="O108" s="28">
        <f t="shared" si="15"/>
        <v>5294</v>
      </c>
      <c r="P108" s="28">
        <f t="shared" si="15"/>
        <v>1284</v>
      </c>
      <c r="Q108" s="28">
        <f t="shared" si="15"/>
        <v>0</v>
      </c>
      <c r="R108" s="28">
        <f t="shared" si="15"/>
        <v>8690</v>
      </c>
      <c r="S108" s="28">
        <f t="shared" si="15"/>
        <v>7236</v>
      </c>
      <c r="T108" s="28">
        <f t="shared" si="15"/>
        <v>1861</v>
      </c>
      <c r="U108" s="28">
        <f t="shared" si="15"/>
        <v>0</v>
      </c>
      <c r="V108" s="28">
        <f t="shared" si="15"/>
        <v>300</v>
      </c>
      <c r="W108" s="28">
        <f t="shared" si="15"/>
        <v>3</v>
      </c>
      <c r="X108" s="28">
        <f t="shared" si="15"/>
        <v>9</v>
      </c>
      <c r="Y108" s="28">
        <f t="shared" si="15"/>
        <v>175</v>
      </c>
      <c r="Z108" s="28">
        <f t="shared" si="15"/>
        <v>11500</v>
      </c>
      <c r="AA108" s="28">
        <f t="shared" si="15"/>
        <v>0</v>
      </c>
      <c r="AB108" s="28">
        <f t="shared" si="15"/>
        <v>76159</v>
      </c>
      <c r="AC108" s="28">
        <f t="shared" si="15"/>
        <v>60543</v>
      </c>
      <c r="AD108" s="28">
        <f t="shared" si="15"/>
        <v>14602</v>
      </c>
      <c r="AE108" s="28">
        <f t="shared" si="15"/>
        <v>310</v>
      </c>
      <c r="AF108" s="28">
        <f t="shared" si="15"/>
        <v>2303</v>
      </c>
      <c r="AG108" s="28">
        <f t="shared" si="15"/>
        <v>55</v>
      </c>
      <c r="AH108" s="28">
        <f t="shared" si="15"/>
        <v>89</v>
      </c>
      <c r="AI108" s="28">
        <f t="shared" si="15"/>
        <v>1878</v>
      </c>
      <c r="AJ108" s="28">
        <f t="shared" si="15"/>
        <v>7707</v>
      </c>
      <c r="AK108" s="28">
        <f t="shared" si="15"/>
        <v>0</v>
      </c>
      <c r="AL108" s="28">
        <f t="shared" si="15"/>
        <v>52396</v>
      </c>
      <c r="AM108" s="28">
        <f t="shared" si="15"/>
        <v>46142</v>
      </c>
      <c r="AN108" s="28">
        <f t="shared" si="15"/>
        <v>12333</v>
      </c>
      <c r="AO108" s="28">
        <f t="shared" si="15"/>
        <v>75</v>
      </c>
      <c r="AP108" s="28">
        <f t="shared" si="15"/>
        <v>1806</v>
      </c>
      <c r="AQ108" s="28">
        <f t="shared" si="15"/>
        <v>24</v>
      </c>
      <c r="AR108" s="28">
        <f t="shared" si="15"/>
        <v>97</v>
      </c>
      <c r="AS108" s="28">
        <f t="shared" si="15"/>
        <v>1237</v>
      </c>
      <c r="AT108" s="13">
        <f t="shared" ref="AT108:BC109" si="16">AT8+AT10+AT12+AT14+AT16+AT18+AT20+AT22+AT24+AT26+AT28+AT30+AT32+AT34+AT36+AT38+AT40+AT42+AT44+AT46+AT48+AT50+AT52+AT54+AT56+AT58+AT60+AT62+AT64+AT66+AT68+AT70+AT72+AT74+AT76+AT78+AT80+AT82+AT84+AT86+AT88+AT90+AT92+AT94+AT96+AT98+AT100+AT102+AT104+AT106</f>
        <v>51399</v>
      </c>
      <c r="AU108" s="14">
        <f t="shared" si="16"/>
        <v>441600</v>
      </c>
      <c r="AV108" s="14">
        <f t="shared" si="16"/>
        <v>358239</v>
      </c>
      <c r="AW108" s="14">
        <f t="shared" si="16"/>
        <v>288156</v>
      </c>
      <c r="AX108" s="14">
        <f t="shared" si="16"/>
        <v>76160</v>
      </c>
      <c r="AY108" s="14">
        <f t="shared" si="16"/>
        <v>906</v>
      </c>
      <c r="AZ108" s="14">
        <f t="shared" si="16"/>
        <v>11911</v>
      </c>
      <c r="BA108" s="14">
        <f t="shared" si="16"/>
        <v>194</v>
      </c>
      <c r="BB108" s="14">
        <f t="shared" si="16"/>
        <v>651</v>
      </c>
      <c r="BC108" s="14">
        <f t="shared" si="16"/>
        <v>8584</v>
      </c>
      <c r="BD108" s="15"/>
    </row>
    <row r="109" spans="1:56" s="33" customFormat="1" ht="16.899999999999999" customHeight="1" x14ac:dyDescent="0.2">
      <c r="A109" s="7">
        <v>1</v>
      </c>
      <c r="B109" s="30"/>
      <c r="C109" s="66"/>
      <c r="D109" s="69"/>
      <c r="E109" s="31" t="s">
        <v>19</v>
      </c>
      <c r="F109" s="31">
        <f t="shared" si="15"/>
        <v>111134312.26000001</v>
      </c>
      <c r="G109" s="31">
        <f t="shared" si="15"/>
        <v>450553297.67000002</v>
      </c>
      <c r="H109" s="31">
        <f t="shared" si="15"/>
        <v>149048767.71000001</v>
      </c>
      <c r="I109" s="31">
        <f t="shared" si="15"/>
        <v>263094021.78999996</v>
      </c>
      <c r="J109" s="31">
        <f t="shared" si="15"/>
        <v>38410508.169999994</v>
      </c>
      <c r="K109" s="31">
        <f t="shared" si="15"/>
        <v>3456526.03</v>
      </c>
      <c r="L109" s="31">
        <f t="shared" si="15"/>
        <v>268024241.38999999</v>
      </c>
      <c r="M109" s="31">
        <f t="shared" si="15"/>
        <v>17383229.490000002</v>
      </c>
      <c r="N109" s="31">
        <f t="shared" si="15"/>
        <v>15861204.23</v>
      </c>
      <c r="O109" s="31">
        <f t="shared" si="15"/>
        <v>98645569.070000008</v>
      </c>
      <c r="P109" s="31">
        <f t="shared" si="15"/>
        <v>4615441.2</v>
      </c>
      <c r="Q109" s="31">
        <f t="shared" si="15"/>
        <v>18162673.639999997</v>
      </c>
      <c r="R109" s="31">
        <f t="shared" si="15"/>
        <v>5773040.8500000006</v>
      </c>
      <c r="S109" s="31">
        <f t="shared" si="15"/>
        <v>10881946.799999999</v>
      </c>
      <c r="T109" s="31">
        <f t="shared" si="15"/>
        <v>1507685.9899999998</v>
      </c>
      <c r="U109" s="31">
        <f t="shared" si="15"/>
        <v>0</v>
      </c>
      <c r="V109" s="31">
        <f t="shared" si="15"/>
        <v>10309128.819999998</v>
      </c>
      <c r="W109" s="31">
        <f t="shared" si="15"/>
        <v>526297.98</v>
      </c>
      <c r="X109" s="31">
        <f t="shared" si="15"/>
        <v>287581.11</v>
      </c>
      <c r="Y109" s="31">
        <f t="shared" si="15"/>
        <v>3401482.41</v>
      </c>
      <c r="Z109" s="31">
        <f t="shared" si="15"/>
        <v>41349992.119999997</v>
      </c>
      <c r="AA109" s="31">
        <f t="shared" si="15"/>
        <v>152903997.62</v>
      </c>
      <c r="AB109" s="31">
        <f t="shared" si="15"/>
        <v>50223660.960000001</v>
      </c>
      <c r="AC109" s="31">
        <f t="shared" si="15"/>
        <v>90839529.419999987</v>
      </c>
      <c r="AD109" s="31">
        <f t="shared" si="15"/>
        <v>11840807.24</v>
      </c>
      <c r="AE109" s="31">
        <f t="shared" si="15"/>
        <v>2058063.81</v>
      </c>
      <c r="AF109" s="31">
        <f t="shared" si="15"/>
        <v>86366113.489999995</v>
      </c>
      <c r="AG109" s="31">
        <f t="shared" si="15"/>
        <v>8691683.3599999994</v>
      </c>
      <c r="AH109" s="31">
        <f t="shared" si="15"/>
        <v>2875811.09</v>
      </c>
      <c r="AI109" s="31">
        <f t="shared" si="15"/>
        <v>33076044.450000003</v>
      </c>
      <c r="AJ109" s="31">
        <f t="shared" si="15"/>
        <v>27709909.690000001</v>
      </c>
      <c r="AK109" s="31">
        <f t="shared" si="15"/>
        <v>112704439.24000001</v>
      </c>
      <c r="AL109" s="31">
        <f t="shared" si="15"/>
        <v>34590154.5</v>
      </c>
      <c r="AM109" s="31">
        <f t="shared" si="15"/>
        <v>68112896.599999994</v>
      </c>
      <c r="AN109" s="31">
        <f t="shared" si="15"/>
        <v>10001388.139999999</v>
      </c>
      <c r="AO109" s="31">
        <f t="shared" si="15"/>
        <v>494559.94</v>
      </c>
      <c r="AP109" s="31">
        <f t="shared" si="15"/>
        <v>62684014.230000004</v>
      </c>
      <c r="AQ109" s="31">
        <f t="shared" si="15"/>
        <v>3498749.5700000003</v>
      </c>
      <c r="AR109" s="31">
        <f t="shared" si="15"/>
        <v>3097027.33</v>
      </c>
      <c r="AS109" s="31">
        <f t="shared" si="15"/>
        <v>23186456.269999996</v>
      </c>
      <c r="AT109" s="19">
        <f t="shared" si="16"/>
        <v>184809655.27000001</v>
      </c>
      <c r="AU109" s="20">
        <f t="shared" si="16"/>
        <v>734324408.16999996</v>
      </c>
      <c r="AV109" s="20">
        <f t="shared" si="16"/>
        <v>239635624.01999998</v>
      </c>
      <c r="AW109" s="20">
        <f t="shared" si="16"/>
        <v>432928394.60999978</v>
      </c>
      <c r="AX109" s="20">
        <f t="shared" si="16"/>
        <v>61760389.539999992</v>
      </c>
      <c r="AY109" s="20">
        <f t="shared" si="16"/>
        <v>6009149.7800000003</v>
      </c>
      <c r="AZ109" s="20">
        <f t="shared" si="16"/>
        <v>427383497.92999989</v>
      </c>
      <c r="BA109" s="20">
        <f t="shared" si="16"/>
        <v>30099960.399999999</v>
      </c>
      <c r="BB109" s="20">
        <f t="shared" si="16"/>
        <v>22121623.760000002</v>
      </c>
      <c r="BC109" s="20">
        <f t="shared" si="16"/>
        <v>158309552.19999999</v>
      </c>
      <c r="BD109" s="21">
        <f>BD9+BD11+BD13+BD15+BD17+BD19+BD21+BD23+BD25+BD27+BD29+BD31+BD33+BD35+BD37+BD39+BD41+BD43+BD45+BD47+BD49+BD51+BD53+BD55+BD57+BD59+BD61+BD63+BD65+BD67+BD69+BD71+BD73+BD75+BD77+BD79+BD81+BD83+BD85+BD87+BD89+BD91+BD93+BD95+BD97+BD99+BD101+BD103+BD105+BD107</f>
        <v>1510836263.3499997</v>
      </c>
    </row>
    <row r="110" spans="1:56" s="16" customFormat="1" ht="18" customHeight="1" x14ac:dyDescent="0.2">
      <c r="A110" s="7">
        <v>1</v>
      </c>
      <c r="B110" s="11" t="s">
        <v>89</v>
      </c>
      <c r="C110" s="65">
        <v>57</v>
      </c>
      <c r="D110" s="65" t="s">
        <v>90</v>
      </c>
      <c r="E110" s="12" t="s">
        <v>18</v>
      </c>
      <c r="F110" s="12">
        <v>0</v>
      </c>
      <c r="G110" s="12">
        <v>0</v>
      </c>
      <c r="H110" s="12">
        <v>29369</v>
      </c>
      <c r="I110" s="12">
        <v>1367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18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12768</v>
      </c>
      <c r="AC110" s="12">
        <v>878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131</v>
      </c>
      <c r="AM110" s="12">
        <v>5</v>
      </c>
      <c r="AN110" s="12">
        <v>0</v>
      </c>
      <c r="AO110" s="12">
        <v>0</v>
      </c>
      <c r="AP110" s="12">
        <v>0</v>
      </c>
      <c r="AQ110" s="12">
        <v>0</v>
      </c>
      <c r="AR110" s="12">
        <v>0</v>
      </c>
      <c r="AS110" s="12">
        <v>0</v>
      </c>
      <c r="AT110" s="13">
        <f t="shared" si="8"/>
        <v>0</v>
      </c>
      <c r="AU110" s="14">
        <f t="shared" si="8"/>
        <v>0</v>
      </c>
      <c r="AV110" s="14">
        <f t="shared" si="8"/>
        <v>42286</v>
      </c>
      <c r="AW110" s="14">
        <f t="shared" si="8"/>
        <v>2250</v>
      </c>
      <c r="AX110" s="14">
        <f t="shared" si="14"/>
        <v>0</v>
      </c>
      <c r="AY110" s="14">
        <f t="shared" si="14"/>
        <v>0</v>
      </c>
      <c r="AZ110" s="14">
        <f t="shared" si="14"/>
        <v>0</v>
      </c>
      <c r="BA110" s="14">
        <f t="shared" si="14"/>
        <v>0</v>
      </c>
      <c r="BB110" s="14">
        <f t="shared" si="14"/>
        <v>0</v>
      </c>
      <c r="BC110" s="14">
        <f t="shared" si="14"/>
        <v>0</v>
      </c>
      <c r="BD110" s="15"/>
    </row>
    <row r="111" spans="1:56" s="24" customFormat="1" ht="19.149999999999999" customHeight="1" x14ac:dyDescent="0.2">
      <c r="A111" s="7">
        <v>1</v>
      </c>
      <c r="B111" s="23"/>
      <c r="C111" s="66"/>
      <c r="D111" s="66"/>
      <c r="E111" s="18" t="s">
        <v>19</v>
      </c>
      <c r="F111" s="18">
        <v>0</v>
      </c>
      <c r="G111" s="18">
        <f>SUM(H111:J111)</f>
        <v>47870055.230000004</v>
      </c>
      <c r="H111" s="18">
        <v>28815928.620000001</v>
      </c>
      <c r="I111" s="18">
        <v>19054126.609999999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f>SUM(R111:T111)</f>
        <v>18618.93</v>
      </c>
      <c r="R111" s="18">
        <v>17903.97</v>
      </c>
      <c r="S111" s="18">
        <v>714.96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f>SUM(AB111:AD111)</f>
        <v>24628155.09</v>
      </c>
      <c r="AB111" s="18">
        <v>12828623.689999999</v>
      </c>
      <c r="AC111" s="18">
        <v>11799531.4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f>SUM(AL111:AN111)</f>
        <v>238327.33000000002</v>
      </c>
      <c r="AL111" s="18">
        <v>146249.73000000001</v>
      </c>
      <c r="AM111" s="18">
        <v>92077.6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9">
        <f t="shared" si="8"/>
        <v>0</v>
      </c>
      <c r="AU111" s="20">
        <f t="shared" si="8"/>
        <v>72755156.579999998</v>
      </c>
      <c r="AV111" s="20">
        <f t="shared" si="8"/>
        <v>41808706.010000005</v>
      </c>
      <c r="AW111" s="20">
        <f t="shared" si="8"/>
        <v>30946450.57</v>
      </c>
      <c r="AX111" s="20">
        <f t="shared" si="14"/>
        <v>0</v>
      </c>
      <c r="AY111" s="20">
        <f t="shared" si="14"/>
        <v>0</v>
      </c>
      <c r="AZ111" s="20">
        <f t="shared" si="14"/>
        <v>0</v>
      </c>
      <c r="BA111" s="20">
        <f t="shared" si="14"/>
        <v>0</v>
      </c>
      <c r="BB111" s="20">
        <f t="shared" si="14"/>
        <v>0</v>
      </c>
      <c r="BC111" s="20">
        <f t="shared" si="14"/>
        <v>0</v>
      </c>
      <c r="BD111" s="21">
        <f t="shared" si="13"/>
        <v>72755156.579999998</v>
      </c>
    </row>
    <row r="112" spans="1:56" s="16" customFormat="1" ht="20.45" customHeight="1" x14ac:dyDescent="0.2">
      <c r="A112" s="7">
        <v>1</v>
      </c>
      <c r="B112" s="11" t="s">
        <v>91</v>
      </c>
      <c r="C112" s="65">
        <v>58</v>
      </c>
      <c r="D112" s="65" t="s">
        <v>92</v>
      </c>
      <c r="E112" s="12" t="s">
        <v>18</v>
      </c>
      <c r="F112" s="12">
        <v>0</v>
      </c>
      <c r="G112" s="18"/>
      <c r="H112" s="12">
        <v>19396</v>
      </c>
      <c r="I112" s="12">
        <v>12578</v>
      </c>
      <c r="J112" s="12">
        <v>4615</v>
      </c>
      <c r="K112" s="12">
        <v>0</v>
      </c>
      <c r="L112" s="12">
        <v>1991</v>
      </c>
      <c r="M112" s="12">
        <v>0</v>
      </c>
      <c r="N112" s="12">
        <v>0</v>
      </c>
      <c r="O112" s="12">
        <v>284</v>
      </c>
      <c r="P112" s="12">
        <v>0</v>
      </c>
      <c r="Q112" s="18"/>
      <c r="R112" s="12">
        <v>4</v>
      </c>
      <c r="S112" s="12">
        <v>2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8"/>
      <c r="AB112" s="12">
        <v>9423</v>
      </c>
      <c r="AC112" s="12">
        <v>6111</v>
      </c>
      <c r="AD112" s="12">
        <v>2000</v>
      </c>
      <c r="AE112" s="12">
        <v>0</v>
      </c>
      <c r="AF112" s="12">
        <v>1052</v>
      </c>
      <c r="AG112" s="12">
        <v>0</v>
      </c>
      <c r="AH112" s="12">
        <v>0</v>
      </c>
      <c r="AI112" s="12">
        <v>167</v>
      </c>
      <c r="AJ112" s="12">
        <v>0</v>
      </c>
      <c r="AK112" s="18"/>
      <c r="AL112" s="12">
        <v>66</v>
      </c>
      <c r="AM112" s="12">
        <v>59</v>
      </c>
      <c r="AN112" s="12">
        <v>7</v>
      </c>
      <c r="AO112" s="12">
        <v>0</v>
      </c>
      <c r="AP112" s="12">
        <v>6</v>
      </c>
      <c r="AQ112" s="12">
        <v>0</v>
      </c>
      <c r="AR112" s="12">
        <v>0</v>
      </c>
      <c r="AS112" s="12">
        <v>0</v>
      </c>
      <c r="AT112" s="13">
        <f t="shared" si="8"/>
        <v>0</v>
      </c>
      <c r="AU112" s="14">
        <f t="shared" si="8"/>
        <v>0</v>
      </c>
      <c r="AV112" s="14">
        <f t="shared" si="8"/>
        <v>28889</v>
      </c>
      <c r="AW112" s="14">
        <f t="shared" si="8"/>
        <v>18750</v>
      </c>
      <c r="AX112" s="14">
        <f t="shared" si="14"/>
        <v>6622</v>
      </c>
      <c r="AY112" s="14">
        <f t="shared" si="14"/>
        <v>0</v>
      </c>
      <c r="AZ112" s="14">
        <f t="shared" si="14"/>
        <v>3049</v>
      </c>
      <c r="BA112" s="14">
        <f t="shared" si="14"/>
        <v>0</v>
      </c>
      <c r="BB112" s="14">
        <f t="shared" si="14"/>
        <v>0</v>
      </c>
      <c r="BC112" s="14">
        <f t="shared" si="14"/>
        <v>451</v>
      </c>
      <c r="BD112" s="15"/>
    </row>
    <row r="113" spans="1:56" s="24" customFormat="1" ht="17.25" customHeight="1" x14ac:dyDescent="0.2">
      <c r="A113" s="7">
        <v>1</v>
      </c>
      <c r="B113" s="23"/>
      <c r="C113" s="66"/>
      <c r="D113" s="66"/>
      <c r="E113" s="18" t="s">
        <v>19</v>
      </c>
      <c r="F113" s="18">
        <v>0</v>
      </c>
      <c r="G113" s="18">
        <f t="shared" ref="G113:G145" si="17">SUM(H113:J113)</f>
        <v>40765765.939999998</v>
      </c>
      <c r="H113" s="18">
        <v>16672867.789999999</v>
      </c>
      <c r="I113" s="18">
        <v>19601307.32</v>
      </c>
      <c r="J113" s="18">
        <v>4491590.83</v>
      </c>
      <c r="K113" s="18">
        <v>0</v>
      </c>
      <c r="L113" s="18">
        <v>79847303.769999996</v>
      </c>
      <c r="M113" s="18">
        <v>0</v>
      </c>
      <c r="N113" s="18">
        <v>0</v>
      </c>
      <c r="O113" s="18">
        <v>6308340.8600000003</v>
      </c>
      <c r="P113" s="18">
        <v>0</v>
      </c>
      <c r="Q113" s="18">
        <f t="shared" ref="Q113:Q145" si="18">SUM(R113:T113)</f>
        <v>6528.12</v>
      </c>
      <c r="R113" s="18">
        <v>3055.25</v>
      </c>
      <c r="S113" s="18">
        <v>3472.87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f t="shared" ref="AA113:AA145" si="19">SUM(AB113:AD113)</f>
        <v>19766306.539999999</v>
      </c>
      <c r="AB113" s="18">
        <v>8090421.8499999996</v>
      </c>
      <c r="AC113" s="18">
        <v>9729743.4700000007</v>
      </c>
      <c r="AD113" s="18">
        <v>1946141.22</v>
      </c>
      <c r="AE113" s="18">
        <v>0</v>
      </c>
      <c r="AF113" s="18">
        <v>45447679.189999998</v>
      </c>
      <c r="AG113" s="18">
        <v>0</v>
      </c>
      <c r="AH113" s="18">
        <v>0</v>
      </c>
      <c r="AI113" s="18">
        <v>3704898.6</v>
      </c>
      <c r="AJ113" s="18">
        <v>0</v>
      </c>
      <c r="AK113" s="18">
        <f t="shared" ref="AK113:AK145" si="20">SUM(AL113:AN113)</f>
        <v>164357.44</v>
      </c>
      <c r="AL113" s="18">
        <v>56740.28</v>
      </c>
      <c r="AM113" s="18">
        <v>101172.98</v>
      </c>
      <c r="AN113" s="18">
        <v>6444.18</v>
      </c>
      <c r="AO113" s="18">
        <v>0</v>
      </c>
      <c r="AP113" s="18">
        <v>251092.15</v>
      </c>
      <c r="AQ113" s="18">
        <v>0</v>
      </c>
      <c r="AR113" s="18">
        <v>0</v>
      </c>
      <c r="AS113" s="18">
        <v>0</v>
      </c>
      <c r="AT113" s="19">
        <f t="shared" ref="AT113:AZ154" si="21">AJ113+Z113+P113+F113</f>
        <v>0</v>
      </c>
      <c r="AU113" s="20">
        <f t="shared" si="21"/>
        <v>60702958.039999999</v>
      </c>
      <c r="AV113" s="20">
        <f t="shared" si="21"/>
        <v>24823085.169999998</v>
      </c>
      <c r="AW113" s="20">
        <f t="shared" si="21"/>
        <v>29435696.640000001</v>
      </c>
      <c r="AX113" s="20">
        <f t="shared" si="14"/>
        <v>6444176.2300000004</v>
      </c>
      <c r="AY113" s="20">
        <f t="shared" si="14"/>
        <v>0</v>
      </c>
      <c r="AZ113" s="20">
        <f t="shared" si="14"/>
        <v>125546075.10999998</v>
      </c>
      <c r="BA113" s="20">
        <f t="shared" si="14"/>
        <v>0</v>
      </c>
      <c r="BB113" s="20">
        <f t="shared" si="14"/>
        <v>0</v>
      </c>
      <c r="BC113" s="20">
        <f t="shared" si="14"/>
        <v>10013239.460000001</v>
      </c>
      <c r="BD113" s="21">
        <f t="shared" si="13"/>
        <v>196262272.60999998</v>
      </c>
    </row>
    <row r="114" spans="1:56" s="16" customFormat="1" ht="20.45" customHeight="1" x14ac:dyDescent="0.2">
      <c r="A114" s="7">
        <v>1</v>
      </c>
      <c r="B114" s="11"/>
      <c r="C114" s="65">
        <v>59</v>
      </c>
      <c r="D114" s="65" t="s">
        <v>93</v>
      </c>
      <c r="E114" s="12" t="s">
        <v>18</v>
      </c>
      <c r="F114" s="12">
        <v>0</v>
      </c>
      <c r="G114" s="18"/>
      <c r="H114" s="12">
        <v>6762</v>
      </c>
      <c r="I114" s="12">
        <v>6830</v>
      </c>
      <c r="J114" s="12">
        <v>1866</v>
      </c>
      <c r="K114" s="12">
        <v>690</v>
      </c>
      <c r="L114" s="12">
        <v>291</v>
      </c>
      <c r="M114" s="12">
        <v>0</v>
      </c>
      <c r="N114" s="12">
        <v>0</v>
      </c>
      <c r="O114" s="12">
        <v>280</v>
      </c>
      <c r="P114" s="12">
        <v>0</v>
      </c>
      <c r="Q114" s="18"/>
      <c r="R114" s="12">
        <v>5</v>
      </c>
      <c r="S114" s="12">
        <v>5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8"/>
      <c r="AB114" s="12">
        <v>5024</v>
      </c>
      <c r="AC114" s="12">
        <v>5075</v>
      </c>
      <c r="AD114" s="12">
        <v>1253</v>
      </c>
      <c r="AE114" s="12">
        <v>311</v>
      </c>
      <c r="AF114" s="12">
        <v>182</v>
      </c>
      <c r="AG114" s="12">
        <v>0</v>
      </c>
      <c r="AH114" s="12">
        <v>0</v>
      </c>
      <c r="AI114" s="12">
        <v>191</v>
      </c>
      <c r="AJ114" s="12">
        <v>0</v>
      </c>
      <c r="AK114" s="18"/>
      <c r="AL114" s="12">
        <v>33</v>
      </c>
      <c r="AM114" s="12">
        <v>33</v>
      </c>
      <c r="AN114" s="12">
        <v>6</v>
      </c>
      <c r="AO114" s="12">
        <v>0</v>
      </c>
      <c r="AP114" s="12">
        <v>1</v>
      </c>
      <c r="AQ114" s="12">
        <v>0</v>
      </c>
      <c r="AR114" s="12">
        <v>0</v>
      </c>
      <c r="AS114" s="12">
        <v>1</v>
      </c>
      <c r="AT114" s="13">
        <f t="shared" si="21"/>
        <v>0</v>
      </c>
      <c r="AU114" s="14">
        <f t="shared" si="21"/>
        <v>0</v>
      </c>
      <c r="AV114" s="14">
        <f t="shared" si="21"/>
        <v>11824</v>
      </c>
      <c r="AW114" s="14">
        <f t="shared" si="21"/>
        <v>11943</v>
      </c>
      <c r="AX114" s="14">
        <f t="shared" si="14"/>
        <v>3125</v>
      </c>
      <c r="AY114" s="14">
        <f t="shared" si="14"/>
        <v>1001</v>
      </c>
      <c r="AZ114" s="14">
        <f t="shared" si="14"/>
        <v>474</v>
      </c>
      <c r="BA114" s="14">
        <f t="shared" si="14"/>
        <v>0</v>
      </c>
      <c r="BB114" s="14">
        <f t="shared" si="14"/>
        <v>0</v>
      </c>
      <c r="BC114" s="14">
        <f t="shared" si="14"/>
        <v>472</v>
      </c>
      <c r="BD114" s="15"/>
    </row>
    <row r="115" spans="1:56" s="24" customFormat="1" ht="18" customHeight="1" x14ac:dyDescent="0.2">
      <c r="A115" s="7">
        <v>1</v>
      </c>
      <c r="B115" s="23"/>
      <c r="C115" s="66"/>
      <c r="D115" s="66"/>
      <c r="E115" s="18" t="s">
        <v>19</v>
      </c>
      <c r="F115" s="18">
        <v>0</v>
      </c>
      <c r="G115" s="18">
        <f t="shared" si="17"/>
        <v>15232059.17</v>
      </c>
      <c r="H115" s="18">
        <v>5201835.0599999996</v>
      </c>
      <c r="I115" s="18">
        <v>8214560.5499999998</v>
      </c>
      <c r="J115" s="18">
        <v>1815663.56</v>
      </c>
      <c r="K115" s="18">
        <v>4713747.95</v>
      </c>
      <c r="L115" s="18">
        <v>9277812.3599999994</v>
      </c>
      <c r="M115" s="18">
        <v>0</v>
      </c>
      <c r="N115" s="18">
        <v>0</v>
      </c>
      <c r="O115" s="86">
        <v>5855708</v>
      </c>
      <c r="P115" s="18">
        <v>0</v>
      </c>
      <c r="Q115" s="18">
        <f t="shared" si="18"/>
        <v>9580.0300000000007</v>
      </c>
      <c r="R115" s="18">
        <v>3714.39</v>
      </c>
      <c r="S115" s="18">
        <v>5865.64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f t="shared" si="19"/>
        <v>11188022.280000001</v>
      </c>
      <c r="AB115" s="18">
        <v>3864992.15</v>
      </c>
      <c r="AC115" s="18">
        <v>6103463.8200000003</v>
      </c>
      <c r="AD115" s="18">
        <v>1219566.31</v>
      </c>
      <c r="AE115" s="18">
        <v>2128789.5299999998</v>
      </c>
      <c r="AF115" s="18">
        <v>6128316.46</v>
      </c>
      <c r="AG115" s="18">
        <v>0</v>
      </c>
      <c r="AH115" s="18">
        <v>0</v>
      </c>
      <c r="AI115" s="18">
        <v>3983778.1</v>
      </c>
      <c r="AJ115" s="18">
        <v>0</v>
      </c>
      <c r="AK115" s="18">
        <f t="shared" si="20"/>
        <v>70530.100000000006</v>
      </c>
      <c r="AL115" s="18">
        <v>24987.72</v>
      </c>
      <c r="AM115" s="18">
        <v>39459.75</v>
      </c>
      <c r="AN115" s="18">
        <v>6082.63</v>
      </c>
      <c r="AO115" s="18">
        <v>0</v>
      </c>
      <c r="AP115" s="18">
        <v>30436.57</v>
      </c>
      <c r="AQ115" s="18">
        <v>0</v>
      </c>
      <c r="AR115" s="18">
        <v>0</v>
      </c>
      <c r="AS115" s="18">
        <v>21350.78</v>
      </c>
      <c r="AT115" s="19">
        <f t="shared" si="21"/>
        <v>0</v>
      </c>
      <c r="AU115" s="20">
        <f t="shared" si="21"/>
        <v>26500191.579999998</v>
      </c>
      <c r="AV115" s="20">
        <f t="shared" si="21"/>
        <v>9095529.3200000003</v>
      </c>
      <c r="AW115" s="20">
        <f t="shared" si="21"/>
        <v>14363349.76</v>
      </c>
      <c r="AX115" s="20">
        <f t="shared" si="14"/>
        <v>3041312.5</v>
      </c>
      <c r="AY115" s="20">
        <f t="shared" si="14"/>
        <v>6842537.4800000004</v>
      </c>
      <c r="AZ115" s="20">
        <f t="shared" si="14"/>
        <v>15436565.390000001</v>
      </c>
      <c r="BA115" s="20">
        <f t="shared" si="14"/>
        <v>0</v>
      </c>
      <c r="BB115" s="20">
        <f t="shared" si="14"/>
        <v>0</v>
      </c>
      <c r="BC115" s="20">
        <f t="shared" si="14"/>
        <v>9860836.879999999</v>
      </c>
      <c r="BD115" s="21">
        <f t="shared" si="13"/>
        <v>58640131.329999998</v>
      </c>
    </row>
    <row r="116" spans="1:56" s="16" customFormat="1" ht="18" customHeight="1" x14ac:dyDescent="0.2">
      <c r="A116" s="7">
        <v>1</v>
      </c>
      <c r="B116" s="11" t="s">
        <v>94</v>
      </c>
      <c r="C116" s="65">
        <v>60</v>
      </c>
      <c r="D116" s="65" t="s">
        <v>95</v>
      </c>
      <c r="E116" s="12" t="s">
        <v>18</v>
      </c>
      <c r="F116" s="12">
        <v>0</v>
      </c>
      <c r="G116" s="18"/>
      <c r="H116" s="12">
        <v>6091</v>
      </c>
      <c r="I116" s="12">
        <v>3638</v>
      </c>
      <c r="J116" s="12">
        <v>1599</v>
      </c>
      <c r="K116" s="12">
        <v>0</v>
      </c>
      <c r="L116" s="12">
        <v>741</v>
      </c>
      <c r="M116" s="12">
        <v>0</v>
      </c>
      <c r="N116" s="12">
        <v>0</v>
      </c>
      <c r="O116" s="12">
        <v>235</v>
      </c>
      <c r="P116" s="12">
        <v>0</v>
      </c>
      <c r="Q116" s="18"/>
      <c r="R116" s="12">
        <v>2</v>
      </c>
      <c r="S116" s="12">
        <v>1</v>
      </c>
      <c r="T116" s="12">
        <v>3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8"/>
      <c r="AB116" s="12">
        <v>4344</v>
      </c>
      <c r="AC116" s="12">
        <v>2594</v>
      </c>
      <c r="AD116" s="12">
        <v>1255</v>
      </c>
      <c r="AE116" s="12">
        <v>0</v>
      </c>
      <c r="AF116" s="12">
        <v>484</v>
      </c>
      <c r="AG116" s="12">
        <v>0</v>
      </c>
      <c r="AH116" s="12">
        <v>0</v>
      </c>
      <c r="AI116" s="12">
        <v>171</v>
      </c>
      <c r="AJ116" s="12">
        <v>0</v>
      </c>
      <c r="AK116" s="18"/>
      <c r="AL116" s="12">
        <v>29</v>
      </c>
      <c r="AM116" s="12">
        <v>17</v>
      </c>
      <c r="AN116" s="12">
        <v>9</v>
      </c>
      <c r="AO116" s="12">
        <v>0</v>
      </c>
      <c r="AP116" s="12">
        <v>4</v>
      </c>
      <c r="AQ116" s="12">
        <v>0</v>
      </c>
      <c r="AR116" s="12">
        <v>0</v>
      </c>
      <c r="AS116" s="18">
        <v>2</v>
      </c>
      <c r="AT116" s="13">
        <f t="shared" si="21"/>
        <v>0</v>
      </c>
      <c r="AU116" s="14">
        <f t="shared" si="21"/>
        <v>0</v>
      </c>
      <c r="AV116" s="14">
        <f t="shared" si="21"/>
        <v>10466</v>
      </c>
      <c r="AW116" s="14">
        <f t="shared" si="21"/>
        <v>6250</v>
      </c>
      <c r="AX116" s="14">
        <f t="shared" si="14"/>
        <v>2866</v>
      </c>
      <c r="AY116" s="14">
        <f t="shared" si="14"/>
        <v>0</v>
      </c>
      <c r="AZ116" s="14">
        <f t="shared" si="14"/>
        <v>1229</v>
      </c>
      <c r="BA116" s="14">
        <f t="shared" si="14"/>
        <v>0</v>
      </c>
      <c r="BB116" s="14">
        <f t="shared" si="14"/>
        <v>0</v>
      </c>
      <c r="BC116" s="14">
        <f t="shared" si="14"/>
        <v>408</v>
      </c>
      <c r="BD116" s="15"/>
    </row>
    <row r="117" spans="1:56" s="24" customFormat="1" ht="16.5" customHeight="1" x14ac:dyDescent="0.2">
      <c r="A117" s="7">
        <v>1</v>
      </c>
      <c r="B117" s="23"/>
      <c r="C117" s="66"/>
      <c r="D117" s="66"/>
      <c r="E117" s="18" t="s">
        <v>19</v>
      </c>
      <c r="F117" s="18">
        <v>0</v>
      </c>
      <c r="G117" s="18">
        <f t="shared" si="17"/>
        <v>15015199.620000001</v>
      </c>
      <c r="H117" s="18">
        <v>6023665.0800000001</v>
      </c>
      <c r="I117" s="18">
        <v>7435676.9199999999</v>
      </c>
      <c r="J117" s="18">
        <v>1555857.62</v>
      </c>
      <c r="K117" s="18">
        <v>0</v>
      </c>
      <c r="L117" s="18">
        <v>27356848.109999999</v>
      </c>
      <c r="M117" s="18">
        <v>0</v>
      </c>
      <c r="N117" s="18">
        <v>0</v>
      </c>
      <c r="O117" s="86">
        <v>6383773</v>
      </c>
      <c r="P117" s="18">
        <v>0</v>
      </c>
      <c r="Q117" s="18">
        <f t="shared" si="18"/>
        <v>7182.66</v>
      </c>
      <c r="R117" s="18">
        <v>1998.23</v>
      </c>
      <c r="S117" s="18">
        <v>2396.15</v>
      </c>
      <c r="T117" s="18">
        <v>2788.28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f t="shared" si="19"/>
        <v>10843004.279999999</v>
      </c>
      <c r="AB117" s="18">
        <v>4295862</v>
      </c>
      <c r="AC117" s="18">
        <v>5325877.7</v>
      </c>
      <c r="AD117" s="18">
        <v>1221264.58</v>
      </c>
      <c r="AE117" s="18">
        <v>0</v>
      </c>
      <c r="AF117" s="18">
        <v>20541633.32</v>
      </c>
      <c r="AG117" s="18">
        <v>0</v>
      </c>
      <c r="AH117" s="18">
        <v>0</v>
      </c>
      <c r="AI117" s="18">
        <v>5618919.5099999998</v>
      </c>
      <c r="AJ117" s="18">
        <v>0</v>
      </c>
      <c r="AK117" s="18">
        <f t="shared" si="20"/>
        <v>71350.89</v>
      </c>
      <c r="AL117" s="18">
        <v>28641.3</v>
      </c>
      <c r="AM117" s="18">
        <v>34344.76</v>
      </c>
      <c r="AN117" s="18">
        <v>8364.83</v>
      </c>
      <c r="AO117" s="18">
        <v>0</v>
      </c>
      <c r="AP117" s="18">
        <v>95988.94</v>
      </c>
      <c r="AQ117" s="18">
        <v>0</v>
      </c>
      <c r="AR117" s="18">
        <v>0</v>
      </c>
      <c r="AS117" s="18">
        <v>29255.11</v>
      </c>
      <c r="AT117" s="19">
        <f t="shared" si="21"/>
        <v>0</v>
      </c>
      <c r="AU117" s="20">
        <f t="shared" si="21"/>
        <v>25936737.450000003</v>
      </c>
      <c r="AV117" s="20">
        <f t="shared" si="21"/>
        <v>10350166.609999999</v>
      </c>
      <c r="AW117" s="20">
        <f t="shared" si="21"/>
        <v>12798295.530000001</v>
      </c>
      <c r="AX117" s="20">
        <f t="shared" si="14"/>
        <v>2788275.3100000005</v>
      </c>
      <c r="AY117" s="20">
        <f t="shared" si="14"/>
        <v>0</v>
      </c>
      <c r="AZ117" s="20">
        <f t="shared" si="14"/>
        <v>47994470.370000005</v>
      </c>
      <c r="BA117" s="20">
        <f t="shared" si="14"/>
        <v>0</v>
      </c>
      <c r="BB117" s="20">
        <f t="shared" si="14"/>
        <v>0</v>
      </c>
      <c r="BC117" s="20">
        <f t="shared" si="14"/>
        <v>12031947.620000001</v>
      </c>
      <c r="BD117" s="21">
        <f t="shared" si="13"/>
        <v>85963155.440000013</v>
      </c>
    </row>
    <row r="118" spans="1:56" s="16" customFormat="1" ht="20.45" customHeight="1" x14ac:dyDescent="0.2">
      <c r="A118" s="7">
        <v>1</v>
      </c>
      <c r="B118" s="11" t="s">
        <v>96</v>
      </c>
      <c r="C118" s="65">
        <v>61</v>
      </c>
      <c r="D118" s="65" t="s">
        <v>97</v>
      </c>
      <c r="E118" s="12" t="s">
        <v>18</v>
      </c>
      <c r="F118" s="12">
        <v>0</v>
      </c>
      <c r="G118" s="18"/>
      <c r="H118" s="12">
        <v>11651</v>
      </c>
      <c r="I118" s="12">
        <v>12096</v>
      </c>
      <c r="J118" s="12">
        <v>4978</v>
      </c>
      <c r="K118" s="12">
        <v>0</v>
      </c>
      <c r="L118" s="12">
        <v>2157</v>
      </c>
      <c r="M118" s="12">
        <v>23</v>
      </c>
      <c r="N118" s="12">
        <v>0</v>
      </c>
      <c r="O118" s="12">
        <v>253</v>
      </c>
      <c r="P118" s="12">
        <v>0</v>
      </c>
      <c r="Q118" s="18"/>
      <c r="R118" s="12">
        <v>7</v>
      </c>
      <c r="S118" s="12">
        <v>9</v>
      </c>
      <c r="T118" s="12">
        <v>0</v>
      </c>
      <c r="U118" s="12">
        <v>0</v>
      </c>
      <c r="V118" s="12">
        <v>1</v>
      </c>
      <c r="W118" s="12">
        <v>0</v>
      </c>
      <c r="X118" s="12">
        <v>0</v>
      </c>
      <c r="Y118" s="12">
        <v>0</v>
      </c>
      <c r="Z118" s="12">
        <v>0</v>
      </c>
      <c r="AA118" s="18"/>
      <c r="AB118" s="12">
        <v>12472</v>
      </c>
      <c r="AC118" s="12">
        <v>12792</v>
      </c>
      <c r="AD118" s="12">
        <v>4145</v>
      </c>
      <c r="AE118" s="12">
        <v>0</v>
      </c>
      <c r="AF118" s="87">
        <v>1483</v>
      </c>
      <c r="AG118" s="12">
        <v>17</v>
      </c>
      <c r="AH118" s="12">
        <v>0</v>
      </c>
      <c r="AI118" s="12">
        <v>282</v>
      </c>
      <c r="AJ118" s="12">
        <v>0</v>
      </c>
      <c r="AK118" s="18"/>
      <c r="AL118" s="12">
        <v>90</v>
      </c>
      <c r="AM118" s="12">
        <v>104</v>
      </c>
      <c r="AN118" s="12">
        <v>28</v>
      </c>
      <c r="AO118" s="12">
        <v>0</v>
      </c>
      <c r="AP118" s="87">
        <v>9</v>
      </c>
      <c r="AQ118" s="12">
        <v>0</v>
      </c>
      <c r="AR118" s="12">
        <v>0</v>
      </c>
      <c r="AS118" s="12">
        <v>1</v>
      </c>
      <c r="AT118" s="13">
        <f t="shared" si="21"/>
        <v>0</v>
      </c>
      <c r="AU118" s="14">
        <f t="shared" si="21"/>
        <v>0</v>
      </c>
      <c r="AV118" s="14">
        <f t="shared" si="21"/>
        <v>24220</v>
      </c>
      <c r="AW118" s="14">
        <f t="shared" si="21"/>
        <v>25001</v>
      </c>
      <c r="AX118" s="14">
        <f t="shared" si="14"/>
        <v>9151</v>
      </c>
      <c r="AY118" s="14">
        <f t="shared" si="14"/>
        <v>0</v>
      </c>
      <c r="AZ118" s="14">
        <f t="shared" si="14"/>
        <v>3650</v>
      </c>
      <c r="BA118" s="14">
        <f t="shared" si="14"/>
        <v>40</v>
      </c>
      <c r="BB118" s="14">
        <f t="shared" si="14"/>
        <v>0</v>
      </c>
      <c r="BC118" s="14">
        <f t="shared" si="14"/>
        <v>536</v>
      </c>
      <c r="BD118" s="15"/>
    </row>
    <row r="119" spans="1:56" s="24" customFormat="1" ht="17.45" customHeight="1" x14ac:dyDescent="0.2">
      <c r="A119" s="7">
        <v>1</v>
      </c>
      <c r="B119" s="23"/>
      <c r="C119" s="66"/>
      <c r="D119" s="66"/>
      <c r="E119" s="18" t="s">
        <v>19</v>
      </c>
      <c r="F119" s="18">
        <v>0</v>
      </c>
      <c r="G119" s="18">
        <f t="shared" si="17"/>
        <v>29236882.68</v>
      </c>
      <c r="H119" s="18">
        <v>10207337.199999999</v>
      </c>
      <c r="I119" s="18">
        <v>14185245.609999999</v>
      </c>
      <c r="J119" s="18">
        <v>4844299.87</v>
      </c>
      <c r="K119" s="18">
        <v>0</v>
      </c>
      <c r="L119" s="18">
        <v>125632541.78</v>
      </c>
      <c r="M119" s="18">
        <v>4475175.0599999996</v>
      </c>
      <c r="N119" s="18">
        <v>0</v>
      </c>
      <c r="O119" s="18">
        <v>5301410.46</v>
      </c>
      <c r="P119" s="18">
        <v>0</v>
      </c>
      <c r="Q119" s="18">
        <f t="shared" si="18"/>
        <v>16668.189999999999</v>
      </c>
      <c r="R119" s="18">
        <v>6527.05</v>
      </c>
      <c r="S119" s="18">
        <v>10141.14</v>
      </c>
      <c r="T119" s="18">
        <v>0</v>
      </c>
      <c r="U119" s="18">
        <v>0</v>
      </c>
      <c r="V119" s="18">
        <v>42335.37</v>
      </c>
      <c r="W119" s="18">
        <v>0</v>
      </c>
      <c r="X119" s="18">
        <v>0</v>
      </c>
      <c r="Y119" s="18">
        <v>0</v>
      </c>
      <c r="Z119" s="18">
        <v>0</v>
      </c>
      <c r="AA119" s="18">
        <f t="shared" si="19"/>
        <v>29563225.329999998</v>
      </c>
      <c r="AB119" s="18">
        <v>10905767.470000001</v>
      </c>
      <c r="AC119" s="18">
        <v>14623509.619999999</v>
      </c>
      <c r="AD119" s="18">
        <v>4033948.24</v>
      </c>
      <c r="AE119" s="18">
        <v>0</v>
      </c>
      <c r="AF119" s="18">
        <v>86405325</v>
      </c>
      <c r="AG119" s="18">
        <v>3187795.93</v>
      </c>
      <c r="AH119" s="18">
        <v>0</v>
      </c>
      <c r="AI119" s="18">
        <v>5675368.8700000001</v>
      </c>
      <c r="AJ119" s="18">
        <v>0</v>
      </c>
      <c r="AK119" s="18">
        <f t="shared" si="20"/>
        <v>224581.03000000003</v>
      </c>
      <c r="AL119" s="18">
        <v>79935.649999999994</v>
      </c>
      <c r="AM119" s="18">
        <v>117930.49</v>
      </c>
      <c r="AN119" s="18">
        <v>26714.89</v>
      </c>
      <c r="AO119" s="18">
        <v>0</v>
      </c>
      <c r="AP119" s="18">
        <v>496011</v>
      </c>
      <c r="AQ119" s="18">
        <v>0</v>
      </c>
      <c r="AR119" s="18">
        <v>0</v>
      </c>
      <c r="AS119" s="18">
        <v>21997.56</v>
      </c>
      <c r="AT119" s="19">
        <f t="shared" si="21"/>
        <v>0</v>
      </c>
      <c r="AU119" s="20">
        <f t="shared" si="21"/>
        <v>59041357.230000004</v>
      </c>
      <c r="AV119" s="20">
        <f t="shared" si="21"/>
        <v>21199567.370000001</v>
      </c>
      <c r="AW119" s="20">
        <f t="shared" si="21"/>
        <v>28936826.859999999</v>
      </c>
      <c r="AX119" s="20">
        <f t="shared" si="14"/>
        <v>8904963</v>
      </c>
      <c r="AY119" s="20">
        <f t="shared" si="14"/>
        <v>0</v>
      </c>
      <c r="AZ119" s="20">
        <f t="shared" si="14"/>
        <v>212576213.15000001</v>
      </c>
      <c r="BA119" s="20">
        <f t="shared" si="14"/>
        <v>7662970.9900000002</v>
      </c>
      <c r="BB119" s="20">
        <f t="shared" si="14"/>
        <v>0</v>
      </c>
      <c r="BC119" s="20">
        <f t="shared" si="14"/>
        <v>10998776.890000001</v>
      </c>
      <c r="BD119" s="21">
        <f t="shared" si="13"/>
        <v>282616347.27000004</v>
      </c>
    </row>
    <row r="120" spans="1:56" s="16" customFormat="1" ht="19.149999999999999" customHeight="1" x14ac:dyDescent="0.2">
      <c r="A120" s="7">
        <v>1</v>
      </c>
      <c r="B120" s="11" t="s">
        <v>98</v>
      </c>
      <c r="C120" s="65">
        <v>62</v>
      </c>
      <c r="D120" s="65" t="s">
        <v>99</v>
      </c>
      <c r="E120" s="12" t="s">
        <v>18</v>
      </c>
      <c r="F120" s="12">
        <v>0</v>
      </c>
      <c r="G120" s="18"/>
      <c r="H120" s="12">
        <v>3637</v>
      </c>
      <c r="I120" s="12">
        <v>2766</v>
      </c>
      <c r="J120" s="12">
        <v>733</v>
      </c>
      <c r="K120" s="12">
        <v>0</v>
      </c>
      <c r="L120" s="12">
        <v>0</v>
      </c>
      <c r="M120" s="12">
        <v>0</v>
      </c>
      <c r="N120" s="12">
        <v>0</v>
      </c>
      <c r="O120" s="12">
        <v>107</v>
      </c>
      <c r="P120" s="12">
        <v>0</v>
      </c>
      <c r="Q120" s="18"/>
      <c r="R120" s="12">
        <v>1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8"/>
      <c r="AB120" s="12">
        <v>4572</v>
      </c>
      <c r="AC120" s="12">
        <v>3477</v>
      </c>
      <c r="AD120" s="12">
        <v>831</v>
      </c>
      <c r="AE120" s="12">
        <v>0</v>
      </c>
      <c r="AF120" s="12">
        <v>0</v>
      </c>
      <c r="AG120" s="12">
        <v>0</v>
      </c>
      <c r="AH120" s="12">
        <v>0</v>
      </c>
      <c r="AI120" s="12">
        <v>118</v>
      </c>
      <c r="AJ120" s="12">
        <v>0</v>
      </c>
      <c r="AK120" s="18"/>
      <c r="AL120" s="12">
        <v>9</v>
      </c>
      <c r="AM120" s="12">
        <v>7</v>
      </c>
      <c r="AN120" s="12">
        <v>2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3">
        <f t="shared" si="21"/>
        <v>0</v>
      </c>
      <c r="AU120" s="14">
        <f t="shared" si="21"/>
        <v>0</v>
      </c>
      <c r="AV120" s="14">
        <f t="shared" si="21"/>
        <v>8219</v>
      </c>
      <c r="AW120" s="14">
        <f t="shared" si="21"/>
        <v>6250</v>
      </c>
      <c r="AX120" s="14">
        <f t="shared" si="14"/>
        <v>1566</v>
      </c>
      <c r="AY120" s="14">
        <f t="shared" si="14"/>
        <v>0</v>
      </c>
      <c r="AZ120" s="14">
        <f t="shared" si="14"/>
        <v>0</v>
      </c>
      <c r="BA120" s="14">
        <f t="shared" ref="BA120:BC183" si="22">AQ120+AG120+W120+M120</f>
        <v>0</v>
      </c>
      <c r="BB120" s="14">
        <f t="shared" si="22"/>
        <v>0</v>
      </c>
      <c r="BC120" s="14">
        <f t="shared" si="22"/>
        <v>225</v>
      </c>
      <c r="BD120" s="15"/>
    </row>
    <row r="121" spans="1:56" s="24" customFormat="1" ht="18.75" customHeight="1" x14ac:dyDescent="0.2">
      <c r="A121" s="7">
        <v>1</v>
      </c>
      <c r="B121" s="23"/>
      <c r="C121" s="66"/>
      <c r="D121" s="66"/>
      <c r="E121" s="18" t="s">
        <v>19</v>
      </c>
      <c r="F121" s="18">
        <v>0</v>
      </c>
      <c r="G121" s="18">
        <f t="shared" si="17"/>
        <v>8526644.6000000015</v>
      </c>
      <c r="H121" s="18">
        <v>3051746.65</v>
      </c>
      <c r="I121" s="18">
        <v>4762092.16</v>
      </c>
      <c r="J121" s="18">
        <v>712805.79</v>
      </c>
      <c r="K121" s="18">
        <v>0</v>
      </c>
      <c r="L121" s="18">
        <v>0</v>
      </c>
      <c r="M121" s="18">
        <v>0</v>
      </c>
      <c r="N121" s="18">
        <v>0</v>
      </c>
      <c r="O121" s="18">
        <v>2265523.5099999998</v>
      </c>
      <c r="P121" s="18">
        <v>0</v>
      </c>
      <c r="Q121" s="18">
        <f t="shared" si="18"/>
        <v>908.69999999999993</v>
      </c>
      <c r="R121" s="18">
        <v>354.9</v>
      </c>
      <c r="S121" s="18">
        <v>553.79999999999995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f t="shared" si="19"/>
        <v>10630807.6</v>
      </c>
      <c r="AB121" s="18">
        <v>3836065.77</v>
      </c>
      <c r="AC121" s="18">
        <v>5985981.4100000001</v>
      </c>
      <c r="AD121" s="18">
        <v>808760.42</v>
      </c>
      <c r="AE121" s="18">
        <v>0</v>
      </c>
      <c r="AF121" s="18">
        <v>0</v>
      </c>
      <c r="AG121" s="18">
        <v>0</v>
      </c>
      <c r="AH121" s="18">
        <v>0</v>
      </c>
      <c r="AI121" s="18">
        <v>2534314.44</v>
      </c>
      <c r="AJ121" s="18">
        <v>0</v>
      </c>
      <c r="AK121" s="18">
        <f t="shared" si="20"/>
        <v>20605.62</v>
      </c>
      <c r="AL121" s="18">
        <v>7452.81</v>
      </c>
      <c r="AM121" s="18">
        <v>11629.72</v>
      </c>
      <c r="AN121" s="18">
        <v>1523.09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9">
        <f t="shared" si="21"/>
        <v>0</v>
      </c>
      <c r="AU121" s="20">
        <f t="shared" si="21"/>
        <v>19178966.52</v>
      </c>
      <c r="AV121" s="20">
        <f t="shared" si="21"/>
        <v>6895620.1299999999</v>
      </c>
      <c r="AW121" s="20">
        <f t="shared" si="21"/>
        <v>10760257.09</v>
      </c>
      <c r="AX121" s="20">
        <f t="shared" si="21"/>
        <v>1523089.3</v>
      </c>
      <c r="AY121" s="20">
        <f t="shared" si="21"/>
        <v>0</v>
      </c>
      <c r="AZ121" s="20">
        <f t="shared" si="21"/>
        <v>0</v>
      </c>
      <c r="BA121" s="20">
        <f t="shared" si="22"/>
        <v>0</v>
      </c>
      <c r="BB121" s="20">
        <f t="shared" si="22"/>
        <v>0</v>
      </c>
      <c r="BC121" s="20">
        <f t="shared" si="22"/>
        <v>4799837.9499999993</v>
      </c>
      <c r="BD121" s="21">
        <f t="shared" si="13"/>
        <v>23978804.469999999</v>
      </c>
    </row>
    <row r="122" spans="1:56" s="16" customFormat="1" ht="18" customHeight="1" x14ac:dyDescent="0.2">
      <c r="A122" s="7">
        <v>1</v>
      </c>
      <c r="B122" s="11" t="s">
        <v>100</v>
      </c>
      <c r="C122" s="65">
        <v>63</v>
      </c>
      <c r="D122" s="65" t="s">
        <v>101</v>
      </c>
      <c r="E122" s="12" t="s">
        <v>18</v>
      </c>
      <c r="F122" s="12">
        <v>0</v>
      </c>
      <c r="G122" s="18"/>
      <c r="H122" s="12">
        <v>2371</v>
      </c>
      <c r="I122" s="12">
        <v>3276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8"/>
      <c r="R122" s="12">
        <v>4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8"/>
      <c r="AB122" s="12">
        <v>1683</v>
      </c>
      <c r="AC122" s="12">
        <v>2017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8"/>
      <c r="AL122" s="12">
        <v>17</v>
      </c>
      <c r="AM122" s="12">
        <v>16</v>
      </c>
      <c r="AN122" s="12">
        <v>0</v>
      </c>
      <c r="AO122" s="12">
        <v>0</v>
      </c>
      <c r="AP122" s="12">
        <v>0</v>
      </c>
      <c r="AQ122" s="12">
        <v>0</v>
      </c>
      <c r="AR122" s="12">
        <v>0</v>
      </c>
      <c r="AS122" s="12">
        <v>0</v>
      </c>
      <c r="AT122" s="13">
        <f t="shared" si="21"/>
        <v>0</v>
      </c>
      <c r="AU122" s="14">
        <f t="shared" si="21"/>
        <v>0</v>
      </c>
      <c r="AV122" s="14">
        <f t="shared" si="21"/>
        <v>4075</v>
      </c>
      <c r="AW122" s="14">
        <f t="shared" si="21"/>
        <v>5309</v>
      </c>
      <c r="AX122" s="14">
        <f t="shared" si="21"/>
        <v>0</v>
      </c>
      <c r="AY122" s="14">
        <f t="shared" si="21"/>
        <v>0</v>
      </c>
      <c r="AZ122" s="14">
        <f t="shared" si="21"/>
        <v>0</v>
      </c>
      <c r="BA122" s="14">
        <f t="shared" si="22"/>
        <v>0</v>
      </c>
      <c r="BB122" s="14">
        <f t="shared" si="22"/>
        <v>0</v>
      </c>
      <c r="BC122" s="14">
        <f t="shared" si="22"/>
        <v>0</v>
      </c>
      <c r="BD122" s="15"/>
    </row>
    <row r="123" spans="1:56" s="24" customFormat="1" ht="18" customHeight="1" x14ac:dyDescent="0.2">
      <c r="A123" s="7">
        <v>1</v>
      </c>
      <c r="B123" s="23"/>
      <c r="C123" s="66"/>
      <c r="D123" s="66"/>
      <c r="E123" s="18" t="s">
        <v>19</v>
      </c>
      <c r="F123" s="18">
        <v>0</v>
      </c>
      <c r="G123" s="18">
        <f t="shared" si="17"/>
        <v>8147362.2199999997</v>
      </c>
      <c r="H123" s="18">
        <v>1523163.84</v>
      </c>
      <c r="I123" s="18">
        <v>6624198.3799999999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f t="shared" si="18"/>
        <v>2617.12</v>
      </c>
      <c r="R123" s="18">
        <v>2617.12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f t="shared" si="19"/>
        <v>5160603.76</v>
      </c>
      <c r="AB123" s="18">
        <v>1080870.56</v>
      </c>
      <c r="AC123" s="18">
        <v>4079733.2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f t="shared" si="20"/>
        <v>42676.899999999994</v>
      </c>
      <c r="AL123" s="18">
        <v>10468.48</v>
      </c>
      <c r="AM123" s="18">
        <v>32208.42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9">
        <f t="shared" si="21"/>
        <v>0</v>
      </c>
      <c r="AU123" s="20">
        <f t="shared" si="21"/>
        <v>13353260</v>
      </c>
      <c r="AV123" s="20">
        <f t="shared" si="21"/>
        <v>2617120</v>
      </c>
      <c r="AW123" s="20">
        <f t="shared" si="21"/>
        <v>10736140</v>
      </c>
      <c r="AX123" s="20">
        <f t="shared" si="21"/>
        <v>0</v>
      </c>
      <c r="AY123" s="20">
        <f t="shared" si="21"/>
        <v>0</v>
      </c>
      <c r="AZ123" s="20">
        <f t="shared" si="21"/>
        <v>0</v>
      </c>
      <c r="BA123" s="20">
        <f t="shared" si="22"/>
        <v>0</v>
      </c>
      <c r="BB123" s="20">
        <f t="shared" si="22"/>
        <v>0</v>
      </c>
      <c r="BC123" s="20">
        <f t="shared" si="22"/>
        <v>0</v>
      </c>
      <c r="BD123" s="21">
        <f t="shared" si="13"/>
        <v>13353260</v>
      </c>
    </row>
    <row r="124" spans="1:56" s="16" customFormat="1" ht="17.25" customHeight="1" x14ac:dyDescent="0.2">
      <c r="A124" s="7">
        <v>1</v>
      </c>
      <c r="B124" s="11" t="s">
        <v>102</v>
      </c>
      <c r="C124" s="65">
        <v>64</v>
      </c>
      <c r="D124" s="65" t="s">
        <v>103</v>
      </c>
      <c r="E124" s="12" t="s">
        <v>18</v>
      </c>
      <c r="F124" s="12">
        <v>0</v>
      </c>
      <c r="G124" s="18"/>
      <c r="H124" s="12">
        <v>208</v>
      </c>
      <c r="I124" s="12">
        <v>4438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8"/>
      <c r="R124" s="12">
        <v>1</v>
      </c>
      <c r="S124" s="12">
        <v>8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8"/>
      <c r="AB124" s="12">
        <v>186</v>
      </c>
      <c r="AC124" s="12">
        <v>3778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8"/>
      <c r="AL124" s="12">
        <v>5</v>
      </c>
      <c r="AM124" s="12">
        <v>25</v>
      </c>
      <c r="AN124" s="12">
        <v>0</v>
      </c>
      <c r="AO124" s="12">
        <v>0</v>
      </c>
      <c r="AP124" s="12">
        <v>0</v>
      </c>
      <c r="AQ124" s="12">
        <v>0</v>
      </c>
      <c r="AR124" s="12">
        <v>0</v>
      </c>
      <c r="AS124" s="12">
        <v>0</v>
      </c>
      <c r="AT124" s="13">
        <f t="shared" si="21"/>
        <v>0</v>
      </c>
      <c r="AU124" s="14">
        <f t="shared" si="21"/>
        <v>0</v>
      </c>
      <c r="AV124" s="14">
        <f t="shared" si="21"/>
        <v>400</v>
      </c>
      <c r="AW124" s="14">
        <f t="shared" si="21"/>
        <v>8249</v>
      </c>
      <c r="AX124" s="14">
        <f t="shared" si="21"/>
        <v>0</v>
      </c>
      <c r="AY124" s="14">
        <f t="shared" si="21"/>
        <v>0</v>
      </c>
      <c r="AZ124" s="14">
        <f t="shared" si="21"/>
        <v>0</v>
      </c>
      <c r="BA124" s="14">
        <f t="shared" si="22"/>
        <v>0</v>
      </c>
      <c r="BB124" s="14">
        <f t="shared" si="22"/>
        <v>0</v>
      </c>
      <c r="BC124" s="14">
        <f t="shared" si="22"/>
        <v>0</v>
      </c>
      <c r="BD124" s="15"/>
    </row>
    <row r="125" spans="1:56" s="24" customFormat="1" ht="15.75" customHeight="1" x14ac:dyDescent="0.2">
      <c r="A125" s="7">
        <v>1</v>
      </c>
      <c r="B125" s="23"/>
      <c r="C125" s="66"/>
      <c r="D125" s="66"/>
      <c r="E125" s="18" t="s">
        <v>19</v>
      </c>
      <c r="F125" s="18">
        <v>0</v>
      </c>
      <c r="G125" s="18">
        <f t="shared" si="17"/>
        <v>9107710.5899999999</v>
      </c>
      <c r="H125" s="18">
        <v>133819.29</v>
      </c>
      <c r="I125" s="18">
        <v>8973891.3000000007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f t="shared" si="18"/>
        <v>16936.46</v>
      </c>
      <c r="R125" s="18">
        <v>256.36</v>
      </c>
      <c r="S125" s="18">
        <v>16680.099999999999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f t="shared" si="19"/>
        <v>7758690.5099999998</v>
      </c>
      <c r="AB125" s="18">
        <v>119206.84</v>
      </c>
      <c r="AC125" s="18">
        <v>7639483.6699999999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f t="shared" si="20"/>
        <v>53116.6</v>
      </c>
      <c r="AL125" s="18">
        <v>3076.31</v>
      </c>
      <c r="AM125" s="18">
        <v>50040.29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9">
        <f t="shared" si="21"/>
        <v>0</v>
      </c>
      <c r="AU125" s="20">
        <f t="shared" si="21"/>
        <v>16936454.16</v>
      </c>
      <c r="AV125" s="20">
        <f t="shared" si="21"/>
        <v>256358.8</v>
      </c>
      <c r="AW125" s="20">
        <f t="shared" si="21"/>
        <v>16680095.359999999</v>
      </c>
      <c r="AX125" s="20">
        <f t="shared" si="21"/>
        <v>0</v>
      </c>
      <c r="AY125" s="20">
        <f t="shared" si="21"/>
        <v>0</v>
      </c>
      <c r="AZ125" s="20">
        <f t="shared" si="21"/>
        <v>0</v>
      </c>
      <c r="BA125" s="20">
        <f t="shared" si="22"/>
        <v>0</v>
      </c>
      <c r="BB125" s="20">
        <f t="shared" si="22"/>
        <v>0</v>
      </c>
      <c r="BC125" s="20">
        <f t="shared" si="22"/>
        <v>0</v>
      </c>
      <c r="BD125" s="21">
        <f t="shared" si="13"/>
        <v>16936454.16</v>
      </c>
    </row>
    <row r="126" spans="1:56" s="16" customFormat="1" ht="15" customHeight="1" x14ac:dyDescent="0.2">
      <c r="A126" s="7">
        <v>1</v>
      </c>
      <c r="B126" s="11" t="s">
        <v>104</v>
      </c>
      <c r="C126" s="65">
        <v>65</v>
      </c>
      <c r="D126" s="65" t="s">
        <v>105</v>
      </c>
      <c r="E126" s="12" t="s">
        <v>18</v>
      </c>
      <c r="F126" s="12">
        <v>0</v>
      </c>
      <c r="G126" s="18"/>
      <c r="H126" s="12">
        <v>494</v>
      </c>
      <c r="I126" s="12">
        <v>4095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8"/>
      <c r="R126" s="12">
        <v>0</v>
      </c>
      <c r="S126" s="87">
        <v>2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8"/>
      <c r="AB126" s="12">
        <v>152</v>
      </c>
      <c r="AC126" s="87">
        <v>2076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  <c r="AI126" s="12">
        <v>0</v>
      </c>
      <c r="AJ126" s="12">
        <v>0</v>
      </c>
      <c r="AK126" s="18"/>
      <c r="AL126" s="12">
        <v>2</v>
      </c>
      <c r="AM126" s="12">
        <v>12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3">
        <f t="shared" si="21"/>
        <v>0</v>
      </c>
      <c r="AU126" s="14">
        <f t="shared" si="21"/>
        <v>0</v>
      </c>
      <c r="AV126" s="14">
        <f t="shared" si="21"/>
        <v>648</v>
      </c>
      <c r="AW126" s="14">
        <f t="shared" si="21"/>
        <v>6185</v>
      </c>
      <c r="AX126" s="14">
        <f t="shared" si="21"/>
        <v>0</v>
      </c>
      <c r="AY126" s="14">
        <f t="shared" si="21"/>
        <v>0</v>
      </c>
      <c r="AZ126" s="14">
        <f t="shared" si="21"/>
        <v>0</v>
      </c>
      <c r="BA126" s="14">
        <f t="shared" si="22"/>
        <v>0</v>
      </c>
      <c r="BB126" s="14">
        <f t="shared" si="22"/>
        <v>0</v>
      </c>
      <c r="BC126" s="14">
        <f t="shared" si="22"/>
        <v>0</v>
      </c>
      <c r="BD126" s="15"/>
    </row>
    <row r="127" spans="1:56" s="24" customFormat="1" ht="15.75" customHeight="1" x14ac:dyDescent="0.2">
      <c r="A127" s="7">
        <v>1</v>
      </c>
      <c r="B127" s="23"/>
      <c r="C127" s="66"/>
      <c r="D127" s="66"/>
      <c r="E127" s="18" t="s">
        <v>19</v>
      </c>
      <c r="F127" s="18">
        <v>0</v>
      </c>
      <c r="G127" s="18">
        <f t="shared" si="17"/>
        <v>8598579.2799999993</v>
      </c>
      <c r="H127" s="18">
        <v>317266.32</v>
      </c>
      <c r="I127" s="18">
        <v>8281312.96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f t="shared" si="18"/>
        <v>4413.45</v>
      </c>
      <c r="R127" s="18">
        <v>0</v>
      </c>
      <c r="S127" s="18">
        <v>4413.45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f t="shared" si="19"/>
        <v>4296635.5999999996</v>
      </c>
      <c r="AB127" s="18">
        <v>97844.6</v>
      </c>
      <c r="AC127" s="18">
        <v>4198791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f t="shared" si="20"/>
        <v>26268.15</v>
      </c>
      <c r="AL127" s="18">
        <v>1249.08</v>
      </c>
      <c r="AM127" s="18">
        <v>25019.07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9">
        <f t="shared" si="21"/>
        <v>0</v>
      </c>
      <c r="AU127" s="20">
        <f t="shared" si="21"/>
        <v>12925896.48</v>
      </c>
      <c r="AV127" s="20">
        <f t="shared" si="21"/>
        <v>416360</v>
      </c>
      <c r="AW127" s="20">
        <f t="shared" si="21"/>
        <v>12509536.48</v>
      </c>
      <c r="AX127" s="20">
        <f t="shared" si="21"/>
        <v>0</v>
      </c>
      <c r="AY127" s="20">
        <f t="shared" si="21"/>
        <v>0</v>
      </c>
      <c r="AZ127" s="20">
        <f t="shared" si="21"/>
        <v>0</v>
      </c>
      <c r="BA127" s="20">
        <f t="shared" si="22"/>
        <v>0</v>
      </c>
      <c r="BB127" s="20">
        <f t="shared" si="22"/>
        <v>0</v>
      </c>
      <c r="BC127" s="20">
        <f t="shared" si="22"/>
        <v>0</v>
      </c>
      <c r="BD127" s="21">
        <f t="shared" si="13"/>
        <v>12925896.48</v>
      </c>
    </row>
    <row r="128" spans="1:56" s="16" customFormat="1" ht="19.899999999999999" customHeight="1" x14ac:dyDescent="0.2">
      <c r="A128" s="7">
        <v>1</v>
      </c>
      <c r="B128" s="11" t="s">
        <v>106</v>
      </c>
      <c r="C128" s="65">
        <v>66</v>
      </c>
      <c r="D128" s="65" t="s">
        <v>107</v>
      </c>
      <c r="E128" s="12" t="s">
        <v>18</v>
      </c>
      <c r="F128" s="12">
        <v>0</v>
      </c>
      <c r="G128" s="18"/>
      <c r="H128" s="12">
        <v>8450</v>
      </c>
      <c r="I128" s="12">
        <v>3082</v>
      </c>
      <c r="J128" s="12">
        <v>66</v>
      </c>
      <c r="K128" s="12">
        <v>0</v>
      </c>
      <c r="L128" s="12">
        <v>1272</v>
      </c>
      <c r="M128" s="12">
        <v>0</v>
      </c>
      <c r="N128" s="12">
        <v>0</v>
      </c>
      <c r="O128" s="12">
        <v>70</v>
      </c>
      <c r="P128" s="12">
        <v>0</v>
      </c>
      <c r="Q128" s="18"/>
      <c r="R128" s="12">
        <v>3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8"/>
      <c r="AB128" s="12">
        <v>6841</v>
      </c>
      <c r="AC128" s="12">
        <v>2651</v>
      </c>
      <c r="AD128" s="12">
        <v>58</v>
      </c>
      <c r="AE128" s="12">
        <v>0</v>
      </c>
      <c r="AF128" s="12">
        <v>852</v>
      </c>
      <c r="AG128" s="12">
        <v>0</v>
      </c>
      <c r="AH128" s="12">
        <v>0</v>
      </c>
      <c r="AI128" s="12">
        <v>52</v>
      </c>
      <c r="AJ128" s="12">
        <v>0</v>
      </c>
      <c r="AK128" s="18"/>
      <c r="AL128" s="12">
        <v>46</v>
      </c>
      <c r="AM128" s="12">
        <v>18</v>
      </c>
      <c r="AN128" s="12">
        <v>1</v>
      </c>
      <c r="AO128" s="12">
        <v>0</v>
      </c>
      <c r="AP128" s="12">
        <v>7</v>
      </c>
      <c r="AQ128" s="12">
        <v>0</v>
      </c>
      <c r="AR128" s="12">
        <v>0</v>
      </c>
      <c r="AS128" s="12">
        <v>1</v>
      </c>
      <c r="AT128" s="13">
        <f t="shared" si="21"/>
        <v>0</v>
      </c>
      <c r="AU128" s="14">
        <f t="shared" si="21"/>
        <v>0</v>
      </c>
      <c r="AV128" s="14">
        <f t="shared" si="21"/>
        <v>15340</v>
      </c>
      <c r="AW128" s="14">
        <f t="shared" si="21"/>
        <v>5751</v>
      </c>
      <c r="AX128" s="14">
        <f t="shared" si="21"/>
        <v>125</v>
      </c>
      <c r="AY128" s="14">
        <f t="shared" si="21"/>
        <v>0</v>
      </c>
      <c r="AZ128" s="14">
        <f t="shared" si="21"/>
        <v>2131</v>
      </c>
      <c r="BA128" s="14">
        <f t="shared" si="22"/>
        <v>0</v>
      </c>
      <c r="BB128" s="14">
        <f t="shared" si="22"/>
        <v>0</v>
      </c>
      <c r="BC128" s="14">
        <f t="shared" si="22"/>
        <v>123</v>
      </c>
      <c r="BD128" s="15"/>
    </row>
    <row r="129" spans="1:56" s="24" customFormat="1" x14ac:dyDescent="0.2">
      <c r="A129" s="7">
        <v>1</v>
      </c>
      <c r="B129" s="23"/>
      <c r="C129" s="66"/>
      <c r="D129" s="66"/>
      <c r="E129" s="18" t="s">
        <v>19</v>
      </c>
      <c r="F129" s="18">
        <v>0</v>
      </c>
      <c r="G129" s="18">
        <f t="shared" si="17"/>
        <v>12900730.800000001</v>
      </c>
      <c r="H129" s="18">
        <v>6026792</v>
      </c>
      <c r="I129" s="18">
        <v>6809949.5800000001</v>
      </c>
      <c r="J129" s="18">
        <v>63989.22</v>
      </c>
      <c r="K129" s="18">
        <v>0</v>
      </c>
      <c r="L129" s="18">
        <v>33814457.130000003</v>
      </c>
      <c r="M129" s="18">
        <v>0</v>
      </c>
      <c r="N129" s="18">
        <v>0</v>
      </c>
      <c r="O129" s="86">
        <v>1440692</v>
      </c>
      <c r="P129" s="18">
        <v>0</v>
      </c>
      <c r="Q129" s="18">
        <f t="shared" si="18"/>
        <v>2128.14</v>
      </c>
      <c r="R129" s="18">
        <v>2128.14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f t="shared" si="19"/>
        <v>10971230.970000001</v>
      </c>
      <c r="AB129" s="18">
        <v>4868046.17</v>
      </c>
      <c r="AC129" s="18">
        <v>6046494.7300000004</v>
      </c>
      <c r="AD129" s="18">
        <v>56690.07</v>
      </c>
      <c r="AE129" s="18">
        <v>0</v>
      </c>
      <c r="AF129" s="18">
        <v>22844296.52</v>
      </c>
      <c r="AG129" s="18">
        <v>0</v>
      </c>
      <c r="AH129" s="18">
        <v>0</v>
      </c>
      <c r="AI129" s="18">
        <v>1052580.02</v>
      </c>
      <c r="AJ129" s="18">
        <v>0</v>
      </c>
      <c r="AK129" s="18">
        <f t="shared" si="20"/>
        <v>67900.100000000006</v>
      </c>
      <c r="AL129" s="18">
        <v>32643.54</v>
      </c>
      <c r="AM129" s="18">
        <v>34283.339999999997</v>
      </c>
      <c r="AN129" s="18">
        <v>973.22</v>
      </c>
      <c r="AO129" s="18">
        <v>0</v>
      </c>
      <c r="AP129" s="18">
        <v>170479.83</v>
      </c>
      <c r="AQ129" s="18">
        <v>0</v>
      </c>
      <c r="AR129" s="18">
        <v>0</v>
      </c>
      <c r="AS129" s="18">
        <v>18852.29</v>
      </c>
      <c r="AT129" s="19">
        <f t="shared" si="21"/>
        <v>0</v>
      </c>
      <c r="AU129" s="20">
        <f t="shared" si="21"/>
        <v>23941990.010000002</v>
      </c>
      <c r="AV129" s="20">
        <f t="shared" si="21"/>
        <v>10929609.85</v>
      </c>
      <c r="AW129" s="20">
        <f t="shared" si="21"/>
        <v>12890727.65</v>
      </c>
      <c r="AX129" s="20">
        <f t="shared" si="21"/>
        <v>121652.51000000001</v>
      </c>
      <c r="AY129" s="20">
        <f t="shared" si="21"/>
        <v>0</v>
      </c>
      <c r="AZ129" s="20">
        <f t="shared" si="21"/>
        <v>56829233.480000004</v>
      </c>
      <c r="BA129" s="20">
        <f t="shared" si="22"/>
        <v>0</v>
      </c>
      <c r="BB129" s="20">
        <f t="shared" si="22"/>
        <v>0</v>
      </c>
      <c r="BC129" s="20">
        <f t="shared" si="22"/>
        <v>2512124.31</v>
      </c>
      <c r="BD129" s="21">
        <f t="shared" si="13"/>
        <v>83283347.800000012</v>
      </c>
    </row>
    <row r="130" spans="1:56" s="16" customFormat="1" ht="19.149999999999999" customHeight="1" x14ac:dyDescent="0.2">
      <c r="A130" s="7">
        <v>1</v>
      </c>
      <c r="B130" s="11" t="s">
        <v>108</v>
      </c>
      <c r="C130" s="65">
        <v>67</v>
      </c>
      <c r="D130" s="65" t="s">
        <v>109</v>
      </c>
      <c r="E130" s="12" t="s">
        <v>18</v>
      </c>
      <c r="F130" s="12">
        <v>0</v>
      </c>
      <c r="G130" s="18"/>
      <c r="H130" s="12">
        <v>3864</v>
      </c>
      <c r="I130" s="12">
        <v>0</v>
      </c>
      <c r="J130" s="12">
        <v>0</v>
      </c>
      <c r="K130" s="12">
        <v>0</v>
      </c>
      <c r="L130" s="12">
        <v>380</v>
      </c>
      <c r="M130" s="12">
        <v>10</v>
      </c>
      <c r="N130" s="12">
        <v>0</v>
      </c>
      <c r="O130" s="12">
        <v>111</v>
      </c>
      <c r="P130" s="12">
        <v>0</v>
      </c>
      <c r="Q130" s="18">
        <f t="shared" si="18"/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8"/>
      <c r="AB130" s="12">
        <v>2973</v>
      </c>
      <c r="AC130" s="12">
        <v>0</v>
      </c>
      <c r="AD130" s="12">
        <v>0</v>
      </c>
      <c r="AE130" s="12">
        <v>0</v>
      </c>
      <c r="AF130" s="12">
        <v>296</v>
      </c>
      <c r="AG130" s="12">
        <v>6</v>
      </c>
      <c r="AH130" s="12">
        <v>0</v>
      </c>
      <c r="AI130" s="12">
        <v>98</v>
      </c>
      <c r="AJ130" s="12">
        <v>0</v>
      </c>
      <c r="AK130" s="18"/>
      <c r="AL130" s="12">
        <v>14</v>
      </c>
      <c r="AM130" s="12">
        <v>0</v>
      </c>
      <c r="AN130" s="12">
        <v>0</v>
      </c>
      <c r="AO130" s="12">
        <v>0</v>
      </c>
      <c r="AP130" s="12">
        <v>1</v>
      </c>
      <c r="AQ130" s="12">
        <v>0</v>
      </c>
      <c r="AR130" s="12">
        <v>0</v>
      </c>
      <c r="AS130" s="12">
        <v>1</v>
      </c>
      <c r="AT130" s="13">
        <f t="shared" si="21"/>
        <v>0</v>
      </c>
      <c r="AU130" s="14">
        <f t="shared" si="21"/>
        <v>0</v>
      </c>
      <c r="AV130" s="14">
        <f t="shared" si="21"/>
        <v>6851</v>
      </c>
      <c r="AW130" s="14">
        <f t="shared" si="21"/>
        <v>0</v>
      </c>
      <c r="AX130" s="14">
        <f t="shared" si="21"/>
        <v>0</v>
      </c>
      <c r="AY130" s="14">
        <f t="shared" si="21"/>
        <v>0</v>
      </c>
      <c r="AZ130" s="14">
        <f t="shared" si="21"/>
        <v>677</v>
      </c>
      <c r="BA130" s="14">
        <f t="shared" si="22"/>
        <v>16</v>
      </c>
      <c r="BB130" s="14">
        <f t="shared" si="22"/>
        <v>0</v>
      </c>
      <c r="BC130" s="14">
        <f t="shared" si="22"/>
        <v>210</v>
      </c>
      <c r="BD130" s="15"/>
    </row>
    <row r="131" spans="1:56" s="24" customFormat="1" ht="17.25" customHeight="1" x14ac:dyDescent="0.2">
      <c r="A131" s="7">
        <v>1</v>
      </c>
      <c r="B131" s="23"/>
      <c r="C131" s="66"/>
      <c r="D131" s="66"/>
      <c r="E131" s="18" t="s">
        <v>19</v>
      </c>
      <c r="F131" s="18">
        <v>0</v>
      </c>
      <c r="G131" s="18">
        <f t="shared" si="17"/>
        <v>5142640.1100000003</v>
      </c>
      <c r="H131" s="18">
        <v>2883752.97</v>
      </c>
      <c r="I131" s="18">
        <v>2258887.14</v>
      </c>
      <c r="J131" s="18">
        <v>0</v>
      </c>
      <c r="K131" s="18">
        <v>0</v>
      </c>
      <c r="L131" s="18">
        <v>26820380.75</v>
      </c>
      <c r="M131" s="18">
        <v>1468063.48</v>
      </c>
      <c r="N131" s="18">
        <v>0</v>
      </c>
      <c r="O131" s="18">
        <v>4713630.3600000003</v>
      </c>
      <c r="P131" s="18">
        <v>0</v>
      </c>
      <c r="Q131" s="18">
        <f t="shared" si="18"/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f t="shared" si="19"/>
        <v>3874069.47</v>
      </c>
      <c r="AB131" s="18">
        <v>2242896.14</v>
      </c>
      <c r="AC131" s="18">
        <v>1631173.33</v>
      </c>
      <c r="AD131" s="18">
        <v>0</v>
      </c>
      <c r="AE131" s="18">
        <v>0</v>
      </c>
      <c r="AF131" s="18">
        <v>25105123.84</v>
      </c>
      <c r="AG131" s="18">
        <v>822207.16</v>
      </c>
      <c r="AH131" s="18">
        <v>0</v>
      </c>
      <c r="AI131" s="18">
        <v>6460248.7300000004</v>
      </c>
      <c r="AJ131" s="18">
        <v>0</v>
      </c>
      <c r="AK131" s="18">
        <f t="shared" si="20"/>
        <v>20962.940000000002</v>
      </c>
      <c r="AL131" s="18">
        <v>9995.9</v>
      </c>
      <c r="AM131" s="18">
        <v>10967.04</v>
      </c>
      <c r="AN131" s="18">
        <v>0</v>
      </c>
      <c r="AO131" s="18">
        <v>0</v>
      </c>
      <c r="AP131" s="18">
        <v>51977.48</v>
      </c>
      <c r="AQ131" s="18">
        <v>0</v>
      </c>
      <c r="AR131" s="18">
        <v>0</v>
      </c>
      <c r="AS131" s="18">
        <v>22392.54</v>
      </c>
      <c r="AT131" s="19">
        <f t="shared" si="21"/>
        <v>0</v>
      </c>
      <c r="AU131" s="20">
        <f t="shared" si="21"/>
        <v>9037672.5199999996</v>
      </c>
      <c r="AV131" s="20">
        <f t="shared" si="21"/>
        <v>5136645.01</v>
      </c>
      <c r="AW131" s="20">
        <f t="shared" si="21"/>
        <v>3901027.5100000002</v>
      </c>
      <c r="AX131" s="20">
        <f t="shared" si="21"/>
        <v>0</v>
      </c>
      <c r="AY131" s="20">
        <f t="shared" si="21"/>
        <v>0</v>
      </c>
      <c r="AZ131" s="20">
        <f t="shared" si="21"/>
        <v>51977482.07</v>
      </c>
      <c r="BA131" s="20">
        <f t="shared" si="22"/>
        <v>2290270.64</v>
      </c>
      <c r="BB131" s="20">
        <f t="shared" si="22"/>
        <v>0</v>
      </c>
      <c r="BC131" s="20">
        <f t="shared" si="22"/>
        <v>11196271.630000001</v>
      </c>
      <c r="BD131" s="21">
        <f t="shared" si="13"/>
        <v>72211426.219999999</v>
      </c>
    </row>
    <row r="132" spans="1:56" s="16" customFormat="1" ht="18.75" customHeight="1" x14ac:dyDescent="0.2">
      <c r="A132" s="7">
        <v>1</v>
      </c>
      <c r="B132" s="11" t="s">
        <v>110</v>
      </c>
      <c r="C132" s="65">
        <v>68</v>
      </c>
      <c r="D132" s="65" t="s">
        <v>111</v>
      </c>
      <c r="E132" s="12" t="s">
        <v>18</v>
      </c>
      <c r="F132" s="12">
        <v>0</v>
      </c>
      <c r="G132" s="18"/>
      <c r="H132" s="12">
        <v>27554</v>
      </c>
      <c r="I132" s="12">
        <v>10184</v>
      </c>
      <c r="J132" s="12">
        <v>3870</v>
      </c>
      <c r="K132" s="12">
        <v>0</v>
      </c>
      <c r="L132" s="12">
        <v>519</v>
      </c>
      <c r="M132" s="12">
        <v>0</v>
      </c>
      <c r="N132" s="12">
        <v>0</v>
      </c>
      <c r="O132" s="12">
        <v>155</v>
      </c>
      <c r="P132" s="12">
        <v>0</v>
      </c>
      <c r="Q132" s="18"/>
      <c r="R132" s="12">
        <v>6</v>
      </c>
      <c r="S132" s="12">
        <v>2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8"/>
      <c r="AB132" s="12">
        <v>16410</v>
      </c>
      <c r="AC132" s="12">
        <v>6066</v>
      </c>
      <c r="AD132" s="12">
        <v>2767</v>
      </c>
      <c r="AE132" s="12">
        <v>0</v>
      </c>
      <c r="AF132" s="12">
        <v>234</v>
      </c>
      <c r="AG132" s="12">
        <v>0</v>
      </c>
      <c r="AH132" s="12">
        <v>0</v>
      </c>
      <c r="AI132" s="12">
        <v>108</v>
      </c>
      <c r="AJ132" s="12">
        <v>0</v>
      </c>
      <c r="AK132" s="18"/>
      <c r="AL132" s="12">
        <v>130</v>
      </c>
      <c r="AM132" s="12">
        <v>48</v>
      </c>
      <c r="AN132" s="12">
        <v>13</v>
      </c>
      <c r="AO132" s="12">
        <v>0</v>
      </c>
      <c r="AP132" s="12">
        <v>2</v>
      </c>
      <c r="AQ132" s="12">
        <v>0</v>
      </c>
      <c r="AR132" s="12">
        <v>0</v>
      </c>
      <c r="AS132" s="12">
        <v>0</v>
      </c>
      <c r="AT132" s="13">
        <f t="shared" si="21"/>
        <v>0</v>
      </c>
      <c r="AU132" s="14">
        <f t="shared" si="21"/>
        <v>0</v>
      </c>
      <c r="AV132" s="14">
        <f t="shared" si="21"/>
        <v>44100</v>
      </c>
      <c r="AW132" s="14">
        <f t="shared" si="21"/>
        <v>16300</v>
      </c>
      <c r="AX132" s="14">
        <f t="shared" si="21"/>
        <v>6650</v>
      </c>
      <c r="AY132" s="14">
        <f t="shared" si="21"/>
        <v>0</v>
      </c>
      <c r="AZ132" s="14">
        <f t="shared" si="21"/>
        <v>755</v>
      </c>
      <c r="BA132" s="14">
        <f t="shared" si="22"/>
        <v>0</v>
      </c>
      <c r="BB132" s="14">
        <f t="shared" si="22"/>
        <v>0</v>
      </c>
      <c r="BC132" s="14">
        <f t="shared" si="22"/>
        <v>263</v>
      </c>
      <c r="BD132" s="15"/>
    </row>
    <row r="133" spans="1:56" s="24" customFormat="1" ht="18" customHeight="1" x14ac:dyDescent="0.2">
      <c r="A133" s="7">
        <v>1</v>
      </c>
      <c r="B133" s="23"/>
      <c r="C133" s="66"/>
      <c r="D133" s="66"/>
      <c r="E133" s="18" t="s">
        <v>19</v>
      </c>
      <c r="F133" s="18">
        <v>0</v>
      </c>
      <c r="G133" s="18">
        <f t="shared" si="17"/>
        <v>48585451.119999997</v>
      </c>
      <c r="H133" s="18">
        <v>21491727.84</v>
      </c>
      <c r="I133" s="18">
        <v>23327069.91</v>
      </c>
      <c r="J133" s="18">
        <v>3766653.37</v>
      </c>
      <c r="K133" s="18">
        <v>0</v>
      </c>
      <c r="L133" s="18">
        <v>32584595.5</v>
      </c>
      <c r="M133" s="18">
        <v>0</v>
      </c>
      <c r="N133" s="18">
        <v>0</v>
      </c>
      <c r="O133" s="18">
        <v>4976097.46</v>
      </c>
      <c r="P133" s="18">
        <v>0</v>
      </c>
      <c r="Q133" s="18">
        <f t="shared" si="18"/>
        <v>8389.84</v>
      </c>
      <c r="R133" s="18">
        <v>4018.67</v>
      </c>
      <c r="S133" s="18">
        <v>4371.17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f t="shared" si="19"/>
        <v>30186677.609999999</v>
      </c>
      <c r="AB133" s="18">
        <v>12558893.380000001</v>
      </c>
      <c r="AC133" s="18">
        <v>14935468.42</v>
      </c>
      <c r="AD133" s="18">
        <v>2692315.81</v>
      </c>
      <c r="AE133" s="18">
        <v>0</v>
      </c>
      <c r="AF133" s="18">
        <v>13542250.33</v>
      </c>
      <c r="AG133" s="18">
        <v>0</v>
      </c>
      <c r="AH133" s="18">
        <v>0</v>
      </c>
      <c r="AI133" s="18">
        <v>3530052.05</v>
      </c>
      <c r="AJ133" s="18">
        <v>0</v>
      </c>
      <c r="AK133" s="18">
        <f t="shared" si="20"/>
        <v>218070.50999999998</v>
      </c>
      <c r="AL133" s="18">
        <v>97186.12</v>
      </c>
      <c r="AM133" s="18">
        <v>107940.56</v>
      </c>
      <c r="AN133" s="18">
        <v>12943.83</v>
      </c>
      <c r="AO133" s="18">
        <v>0</v>
      </c>
      <c r="AP133" s="18">
        <v>92438.57</v>
      </c>
      <c r="AQ133" s="18">
        <v>0</v>
      </c>
      <c r="AR133" s="18">
        <v>0</v>
      </c>
      <c r="AS133" s="18">
        <v>0</v>
      </c>
      <c r="AT133" s="19">
        <f t="shared" si="21"/>
        <v>0</v>
      </c>
      <c r="AU133" s="20">
        <f t="shared" si="21"/>
        <v>78998589.079999998</v>
      </c>
      <c r="AV133" s="20">
        <f t="shared" si="21"/>
        <v>34151826.009999998</v>
      </c>
      <c r="AW133" s="20">
        <f t="shared" si="21"/>
        <v>38374850.060000002</v>
      </c>
      <c r="AX133" s="20">
        <f t="shared" si="21"/>
        <v>6471913.0099999998</v>
      </c>
      <c r="AY133" s="20">
        <f t="shared" si="21"/>
        <v>0</v>
      </c>
      <c r="AZ133" s="20">
        <f t="shared" si="21"/>
        <v>46219284.399999999</v>
      </c>
      <c r="BA133" s="20">
        <f t="shared" si="22"/>
        <v>0</v>
      </c>
      <c r="BB133" s="20">
        <f t="shared" si="22"/>
        <v>0</v>
      </c>
      <c r="BC133" s="20">
        <f t="shared" si="22"/>
        <v>8506149.5099999998</v>
      </c>
      <c r="BD133" s="21">
        <f t="shared" si="13"/>
        <v>133724022.98999999</v>
      </c>
    </row>
    <row r="134" spans="1:56" s="16" customFormat="1" ht="17.25" customHeight="1" x14ac:dyDescent="0.2">
      <c r="A134" s="7">
        <v>1</v>
      </c>
      <c r="B134" s="11" t="s">
        <v>112</v>
      </c>
      <c r="C134" s="65">
        <v>69</v>
      </c>
      <c r="D134" s="65" t="s">
        <v>113</v>
      </c>
      <c r="E134" s="12" t="s">
        <v>18</v>
      </c>
      <c r="F134" s="12">
        <v>0</v>
      </c>
      <c r="G134" s="18"/>
      <c r="H134" s="12">
        <v>865</v>
      </c>
      <c r="I134" s="12">
        <v>887</v>
      </c>
      <c r="J134" s="12">
        <v>19</v>
      </c>
      <c r="K134" s="12">
        <v>0</v>
      </c>
      <c r="L134" s="12">
        <v>7</v>
      </c>
      <c r="M134" s="12">
        <v>0</v>
      </c>
      <c r="N134" s="12">
        <v>0</v>
      </c>
      <c r="O134" s="12">
        <v>35</v>
      </c>
      <c r="P134" s="12">
        <v>0</v>
      </c>
      <c r="Q134" s="18"/>
      <c r="R134" s="12">
        <v>3</v>
      </c>
      <c r="S134" s="12">
        <v>3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8"/>
      <c r="AB134" s="12">
        <v>1863</v>
      </c>
      <c r="AC134" s="12">
        <v>1912</v>
      </c>
      <c r="AD134" s="12">
        <v>31</v>
      </c>
      <c r="AE134" s="12">
        <v>0</v>
      </c>
      <c r="AF134" s="12">
        <v>14</v>
      </c>
      <c r="AG134" s="12">
        <v>0</v>
      </c>
      <c r="AH134" s="12">
        <v>0</v>
      </c>
      <c r="AI134" s="12">
        <v>43</v>
      </c>
      <c r="AJ134" s="12">
        <v>0</v>
      </c>
      <c r="AK134" s="18"/>
      <c r="AL134" s="12">
        <v>9</v>
      </c>
      <c r="AM134" s="12">
        <v>9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3">
        <f t="shared" si="21"/>
        <v>0</v>
      </c>
      <c r="AU134" s="14">
        <f t="shared" si="21"/>
        <v>0</v>
      </c>
      <c r="AV134" s="14">
        <f t="shared" si="21"/>
        <v>2740</v>
      </c>
      <c r="AW134" s="14">
        <f t="shared" si="21"/>
        <v>2811</v>
      </c>
      <c r="AX134" s="14">
        <f t="shared" si="21"/>
        <v>50</v>
      </c>
      <c r="AY134" s="14">
        <f t="shared" si="21"/>
        <v>0</v>
      </c>
      <c r="AZ134" s="14">
        <f t="shared" si="21"/>
        <v>21</v>
      </c>
      <c r="BA134" s="14">
        <f t="shared" si="22"/>
        <v>0</v>
      </c>
      <c r="BB134" s="14">
        <f t="shared" si="22"/>
        <v>0</v>
      </c>
      <c r="BC134" s="14">
        <f t="shared" si="22"/>
        <v>78</v>
      </c>
      <c r="BD134" s="15"/>
    </row>
    <row r="135" spans="1:56" s="24" customFormat="1" ht="14.25" customHeight="1" x14ac:dyDescent="0.2">
      <c r="A135" s="7">
        <v>1</v>
      </c>
      <c r="B135" s="25"/>
      <c r="C135" s="66"/>
      <c r="D135" s="66"/>
      <c r="E135" s="18" t="s">
        <v>19</v>
      </c>
      <c r="F135" s="18">
        <v>0</v>
      </c>
      <c r="G135" s="18">
        <f t="shared" si="17"/>
        <v>1431786</v>
      </c>
      <c r="H135" s="18">
        <v>597460.35</v>
      </c>
      <c r="I135" s="18">
        <v>816126.44</v>
      </c>
      <c r="J135" s="18">
        <v>18199.21</v>
      </c>
      <c r="K135" s="18">
        <v>0</v>
      </c>
      <c r="L135" s="18">
        <v>235460.34</v>
      </c>
      <c r="M135" s="18">
        <v>0</v>
      </c>
      <c r="N135" s="18">
        <v>0</v>
      </c>
      <c r="O135" s="18">
        <v>707439.6</v>
      </c>
      <c r="P135" s="18">
        <v>0</v>
      </c>
      <c r="Q135" s="18">
        <f t="shared" si="18"/>
        <v>4091.42</v>
      </c>
      <c r="R135" s="18">
        <v>1729.26</v>
      </c>
      <c r="S135" s="18">
        <v>2362.16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f t="shared" si="19"/>
        <v>3076526.52</v>
      </c>
      <c r="AB135" s="18">
        <v>1287436.26</v>
      </c>
      <c r="AC135" s="18">
        <v>1758628.47</v>
      </c>
      <c r="AD135" s="18">
        <v>30461.79</v>
      </c>
      <c r="AE135" s="18">
        <v>0</v>
      </c>
      <c r="AF135" s="18">
        <v>457070.06</v>
      </c>
      <c r="AG135" s="18">
        <v>0</v>
      </c>
      <c r="AH135" s="18">
        <v>0</v>
      </c>
      <c r="AI135" s="18">
        <v>871666.65</v>
      </c>
      <c r="AJ135" s="18">
        <v>0</v>
      </c>
      <c r="AK135" s="18">
        <f t="shared" si="20"/>
        <v>14319.98</v>
      </c>
      <c r="AL135" s="18">
        <v>6052.42</v>
      </c>
      <c r="AM135" s="18">
        <v>8267.56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9">
        <f t="shared" si="21"/>
        <v>0</v>
      </c>
      <c r="AU135" s="20">
        <f t="shared" si="21"/>
        <v>4526723.92</v>
      </c>
      <c r="AV135" s="20">
        <f t="shared" si="21"/>
        <v>1892678.29</v>
      </c>
      <c r="AW135" s="20">
        <f t="shared" si="21"/>
        <v>2585384.63</v>
      </c>
      <c r="AX135" s="20">
        <f t="shared" si="21"/>
        <v>48661</v>
      </c>
      <c r="AY135" s="20">
        <f t="shared" si="21"/>
        <v>0</v>
      </c>
      <c r="AZ135" s="20">
        <f t="shared" si="21"/>
        <v>692530.4</v>
      </c>
      <c r="BA135" s="20">
        <f t="shared" si="22"/>
        <v>0</v>
      </c>
      <c r="BB135" s="20">
        <f t="shared" si="22"/>
        <v>0</v>
      </c>
      <c r="BC135" s="20">
        <f t="shared" si="22"/>
        <v>1579106.25</v>
      </c>
      <c r="BD135" s="21">
        <f t="shared" si="13"/>
        <v>6798360.5700000003</v>
      </c>
    </row>
    <row r="136" spans="1:56" s="16" customFormat="1" ht="17.25" customHeight="1" x14ac:dyDescent="0.2">
      <c r="A136" s="7">
        <v>1</v>
      </c>
      <c r="B136" s="26" t="s">
        <v>114</v>
      </c>
      <c r="C136" s="65">
        <v>70</v>
      </c>
      <c r="D136" s="65" t="s">
        <v>115</v>
      </c>
      <c r="E136" s="12" t="s">
        <v>18</v>
      </c>
      <c r="F136" s="12">
        <v>0</v>
      </c>
      <c r="G136" s="18"/>
      <c r="H136" s="12">
        <v>4562</v>
      </c>
      <c r="I136" s="12">
        <v>1888</v>
      </c>
      <c r="J136" s="12">
        <v>422</v>
      </c>
      <c r="K136" s="12">
        <v>0</v>
      </c>
      <c r="L136" s="12">
        <v>163</v>
      </c>
      <c r="M136" s="12">
        <v>2</v>
      </c>
      <c r="N136" s="12">
        <v>0</v>
      </c>
      <c r="O136" s="12">
        <v>226</v>
      </c>
      <c r="P136" s="12">
        <v>0</v>
      </c>
      <c r="Q136" s="18"/>
      <c r="R136" s="12">
        <v>2</v>
      </c>
      <c r="S136" s="12">
        <v>1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8"/>
      <c r="AB136" s="12">
        <v>3876</v>
      </c>
      <c r="AC136" s="12">
        <v>1604</v>
      </c>
      <c r="AD136" s="12">
        <v>326</v>
      </c>
      <c r="AE136" s="12">
        <v>0</v>
      </c>
      <c r="AF136" s="12">
        <v>111</v>
      </c>
      <c r="AG136" s="12">
        <v>1</v>
      </c>
      <c r="AH136" s="12">
        <v>0</v>
      </c>
      <c r="AI136" s="12">
        <v>163</v>
      </c>
      <c r="AJ136" s="12">
        <v>0</v>
      </c>
      <c r="AK136" s="18"/>
      <c r="AL136" s="12">
        <v>24</v>
      </c>
      <c r="AM136" s="12">
        <v>10</v>
      </c>
      <c r="AN136" s="12">
        <v>2</v>
      </c>
      <c r="AO136" s="12">
        <v>0</v>
      </c>
      <c r="AP136" s="12">
        <v>1</v>
      </c>
      <c r="AQ136" s="12">
        <v>0</v>
      </c>
      <c r="AR136" s="12">
        <v>0</v>
      </c>
      <c r="AS136" s="12">
        <v>1</v>
      </c>
      <c r="AT136" s="13">
        <f t="shared" si="21"/>
        <v>0</v>
      </c>
      <c r="AU136" s="14">
        <f t="shared" si="21"/>
        <v>0</v>
      </c>
      <c r="AV136" s="14">
        <f t="shared" si="21"/>
        <v>8464</v>
      </c>
      <c r="AW136" s="14">
        <f t="shared" si="21"/>
        <v>3503</v>
      </c>
      <c r="AX136" s="14">
        <f t="shared" si="21"/>
        <v>750</v>
      </c>
      <c r="AY136" s="14">
        <f t="shared" si="21"/>
        <v>0</v>
      </c>
      <c r="AZ136" s="14">
        <f t="shared" si="21"/>
        <v>275</v>
      </c>
      <c r="BA136" s="14">
        <f t="shared" si="22"/>
        <v>3</v>
      </c>
      <c r="BB136" s="14">
        <f t="shared" si="22"/>
        <v>0</v>
      </c>
      <c r="BC136" s="14">
        <f t="shared" si="22"/>
        <v>390</v>
      </c>
      <c r="BD136" s="15"/>
    </row>
    <row r="137" spans="1:56" s="24" customFormat="1" ht="16.5" customHeight="1" x14ac:dyDescent="0.2">
      <c r="A137" s="7">
        <v>1</v>
      </c>
      <c r="B137" s="25"/>
      <c r="C137" s="66"/>
      <c r="D137" s="66"/>
      <c r="E137" s="18" t="s">
        <v>19</v>
      </c>
      <c r="F137" s="18">
        <v>0</v>
      </c>
      <c r="G137" s="18">
        <f t="shared" si="17"/>
        <v>8015976.3800000008</v>
      </c>
      <c r="H137" s="18">
        <v>4260207.68</v>
      </c>
      <c r="I137" s="18">
        <v>3345556.47</v>
      </c>
      <c r="J137" s="18">
        <v>410212.23</v>
      </c>
      <c r="K137" s="18">
        <v>0</v>
      </c>
      <c r="L137" s="18">
        <v>6349968</v>
      </c>
      <c r="M137" s="18">
        <v>307392.71000000002</v>
      </c>
      <c r="N137" s="18">
        <v>0</v>
      </c>
      <c r="O137" s="18">
        <v>4520093.7</v>
      </c>
      <c r="P137" s="18">
        <v>0</v>
      </c>
      <c r="Q137" s="18">
        <f t="shared" si="18"/>
        <v>2561.9499999999998</v>
      </c>
      <c r="R137" s="18">
        <v>1435.02</v>
      </c>
      <c r="S137" s="18">
        <v>1126.93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f t="shared" si="19"/>
        <v>6779370.2400000002</v>
      </c>
      <c r="AB137" s="18">
        <v>3619472.44</v>
      </c>
      <c r="AC137" s="18">
        <v>2842384.77</v>
      </c>
      <c r="AD137" s="18">
        <v>317513.03000000003</v>
      </c>
      <c r="AE137" s="18">
        <v>0</v>
      </c>
      <c r="AF137" s="18">
        <v>4166507.24</v>
      </c>
      <c r="AG137" s="18">
        <v>87713.600000000006</v>
      </c>
      <c r="AH137" s="18">
        <v>0</v>
      </c>
      <c r="AI137" s="18">
        <v>3209809.25</v>
      </c>
      <c r="AJ137" s="18">
        <v>0</v>
      </c>
      <c r="AK137" s="18">
        <f t="shared" si="20"/>
        <v>42540.33</v>
      </c>
      <c r="AL137" s="18">
        <v>22601.52</v>
      </c>
      <c r="AM137" s="18">
        <v>17749.060000000001</v>
      </c>
      <c r="AN137" s="18">
        <v>2189.75</v>
      </c>
      <c r="AO137" s="18">
        <v>0</v>
      </c>
      <c r="AP137" s="18">
        <v>31644.36</v>
      </c>
      <c r="AQ137" s="18">
        <v>0</v>
      </c>
      <c r="AR137" s="18">
        <v>0</v>
      </c>
      <c r="AS137" s="18">
        <v>23259.49</v>
      </c>
      <c r="AT137" s="19">
        <f t="shared" si="21"/>
        <v>0</v>
      </c>
      <c r="AU137" s="20">
        <f t="shared" si="21"/>
        <v>14840448.900000002</v>
      </c>
      <c r="AV137" s="20">
        <f t="shared" si="21"/>
        <v>7903716.6600000001</v>
      </c>
      <c r="AW137" s="20">
        <f t="shared" si="21"/>
        <v>6206817.2300000004</v>
      </c>
      <c r="AX137" s="20">
        <f t="shared" si="21"/>
        <v>729915.01</v>
      </c>
      <c r="AY137" s="20">
        <f t="shared" si="21"/>
        <v>0</v>
      </c>
      <c r="AZ137" s="20">
        <f t="shared" si="21"/>
        <v>10548119.600000001</v>
      </c>
      <c r="BA137" s="20">
        <f t="shared" si="22"/>
        <v>395106.31000000006</v>
      </c>
      <c r="BB137" s="20">
        <f t="shared" si="22"/>
        <v>0</v>
      </c>
      <c r="BC137" s="20">
        <f t="shared" si="22"/>
        <v>7753162.4400000004</v>
      </c>
      <c r="BD137" s="21">
        <f t="shared" si="13"/>
        <v>33141730.940000005</v>
      </c>
    </row>
    <row r="138" spans="1:56" s="16" customFormat="1" ht="18" customHeight="1" x14ac:dyDescent="0.2">
      <c r="A138" s="7">
        <v>1</v>
      </c>
      <c r="B138" s="26"/>
      <c r="C138" s="65">
        <v>71</v>
      </c>
      <c r="D138" s="65" t="s">
        <v>116</v>
      </c>
      <c r="E138" s="12" t="s">
        <v>18</v>
      </c>
      <c r="F138" s="12">
        <v>11182</v>
      </c>
      <c r="G138" s="18">
        <f t="shared" si="17"/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5</v>
      </c>
      <c r="Q138" s="18">
        <f t="shared" si="18"/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9014</v>
      </c>
      <c r="AA138" s="18">
        <f t="shared" si="19"/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59</v>
      </c>
      <c r="AK138" s="18">
        <f t="shared" si="20"/>
        <v>0</v>
      </c>
      <c r="AL138" s="12">
        <v>0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3">
        <f t="shared" si="21"/>
        <v>20260</v>
      </c>
      <c r="AU138" s="14">
        <f t="shared" si="21"/>
        <v>0</v>
      </c>
      <c r="AV138" s="14">
        <f t="shared" si="21"/>
        <v>0</v>
      </c>
      <c r="AW138" s="14">
        <f t="shared" si="21"/>
        <v>0</v>
      </c>
      <c r="AX138" s="14">
        <f t="shared" si="21"/>
        <v>0</v>
      </c>
      <c r="AY138" s="14">
        <f t="shared" si="21"/>
        <v>0</v>
      </c>
      <c r="AZ138" s="14">
        <f t="shared" si="21"/>
        <v>0</v>
      </c>
      <c r="BA138" s="14">
        <f t="shared" si="22"/>
        <v>0</v>
      </c>
      <c r="BB138" s="14">
        <f t="shared" si="22"/>
        <v>0</v>
      </c>
      <c r="BC138" s="14">
        <f t="shared" si="22"/>
        <v>0</v>
      </c>
      <c r="BD138" s="15"/>
    </row>
    <row r="139" spans="1:56" s="24" customFormat="1" ht="18" customHeight="1" x14ac:dyDescent="0.2">
      <c r="A139" s="7">
        <v>1</v>
      </c>
      <c r="B139" s="25"/>
      <c r="C139" s="66"/>
      <c r="D139" s="66"/>
      <c r="E139" s="18" t="s">
        <v>19</v>
      </c>
      <c r="F139" s="18">
        <v>52107723.799999997</v>
      </c>
      <c r="G139" s="18">
        <f t="shared" si="17"/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23489.71</v>
      </c>
      <c r="Q139" s="18">
        <f t="shared" si="18"/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42004881.200000003</v>
      </c>
      <c r="AA139" s="18">
        <f t="shared" si="19"/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273920.15999999997</v>
      </c>
      <c r="AK139" s="18">
        <f t="shared" si="20"/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9">
        <f t="shared" si="21"/>
        <v>94410014.870000005</v>
      </c>
      <c r="AU139" s="20">
        <f t="shared" si="21"/>
        <v>0</v>
      </c>
      <c r="AV139" s="20">
        <f t="shared" si="21"/>
        <v>0</v>
      </c>
      <c r="AW139" s="20">
        <f t="shared" si="21"/>
        <v>0</v>
      </c>
      <c r="AX139" s="20">
        <f t="shared" si="21"/>
        <v>0</v>
      </c>
      <c r="AY139" s="20">
        <f t="shared" si="21"/>
        <v>0</v>
      </c>
      <c r="AZ139" s="20">
        <f t="shared" si="21"/>
        <v>0</v>
      </c>
      <c r="BA139" s="20">
        <f t="shared" si="22"/>
        <v>0</v>
      </c>
      <c r="BB139" s="20">
        <f t="shared" si="22"/>
        <v>0</v>
      </c>
      <c r="BC139" s="20">
        <f t="shared" si="22"/>
        <v>0</v>
      </c>
      <c r="BD139" s="21">
        <f t="shared" ref="BD139:BD201" si="23">BC139+AZ139+AY139+AU139+AT139</f>
        <v>94410014.870000005</v>
      </c>
    </row>
    <row r="140" spans="1:56" s="24" customFormat="1" ht="18" customHeight="1" x14ac:dyDescent="0.2">
      <c r="A140" s="7"/>
      <c r="B140" s="25"/>
      <c r="C140" s="65">
        <v>72</v>
      </c>
      <c r="D140" s="65" t="s">
        <v>205</v>
      </c>
      <c r="E140" s="12" t="s">
        <v>18</v>
      </c>
      <c r="F140" s="12">
        <v>0</v>
      </c>
      <c r="G140" s="18">
        <f t="shared" si="17"/>
        <v>0</v>
      </c>
      <c r="H140" s="12">
        <v>0</v>
      </c>
      <c r="I140" s="12">
        <v>0</v>
      </c>
      <c r="J140" s="12">
        <v>0</v>
      </c>
      <c r="K140" s="12">
        <v>1413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8">
        <f t="shared" si="18"/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8">
        <f t="shared" si="19"/>
        <v>0</v>
      </c>
      <c r="AB140" s="12">
        <v>0</v>
      </c>
      <c r="AC140" s="12">
        <v>0</v>
      </c>
      <c r="AD140" s="12">
        <v>0</v>
      </c>
      <c r="AE140" s="12">
        <v>588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8">
        <f t="shared" si="20"/>
        <v>0</v>
      </c>
      <c r="AL140" s="12">
        <v>0</v>
      </c>
      <c r="AM140" s="12">
        <v>0</v>
      </c>
      <c r="AN140" s="12">
        <v>0</v>
      </c>
      <c r="AO140" s="12">
        <v>0</v>
      </c>
      <c r="AP140" s="12">
        <v>0</v>
      </c>
      <c r="AQ140" s="12">
        <v>0</v>
      </c>
      <c r="AR140" s="12">
        <v>0</v>
      </c>
      <c r="AS140" s="12">
        <v>0</v>
      </c>
      <c r="AT140" s="19">
        <f t="shared" si="21"/>
        <v>0</v>
      </c>
      <c r="AU140" s="20">
        <f t="shared" si="21"/>
        <v>0</v>
      </c>
      <c r="AV140" s="20">
        <f t="shared" si="21"/>
        <v>0</v>
      </c>
      <c r="AW140" s="20">
        <f t="shared" si="21"/>
        <v>0</v>
      </c>
      <c r="AX140" s="20">
        <f t="shared" si="21"/>
        <v>0</v>
      </c>
      <c r="AY140" s="20">
        <f t="shared" si="21"/>
        <v>2001</v>
      </c>
      <c r="AZ140" s="20">
        <f t="shared" si="21"/>
        <v>0</v>
      </c>
      <c r="BA140" s="20">
        <f t="shared" si="22"/>
        <v>0</v>
      </c>
      <c r="BB140" s="20">
        <f t="shared" si="22"/>
        <v>0</v>
      </c>
      <c r="BC140" s="20">
        <f t="shared" si="22"/>
        <v>0</v>
      </c>
      <c r="BD140" s="21"/>
    </row>
    <row r="141" spans="1:56" s="24" customFormat="1" ht="18" customHeight="1" x14ac:dyDescent="0.2">
      <c r="A141" s="7"/>
      <c r="B141" s="25"/>
      <c r="C141" s="66"/>
      <c r="D141" s="66"/>
      <c r="E141" s="18" t="s">
        <v>19</v>
      </c>
      <c r="F141" s="18">
        <v>0</v>
      </c>
      <c r="G141" s="18">
        <f t="shared" si="17"/>
        <v>0</v>
      </c>
      <c r="H141" s="18">
        <v>0</v>
      </c>
      <c r="I141" s="18">
        <v>0</v>
      </c>
      <c r="J141" s="18">
        <v>0</v>
      </c>
      <c r="K141" s="18">
        <v>9661662.9499999993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f t="shared" si="18"/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f t="shared" si="19"/>
        <v>0</v>
      </c>
      <c r="AB141" s="18">
        <v>0</v>
      </c>
      <c r="AC141" s="18">
        <v>0</v>
      </c>
      <c r="AD141" s="18">
        <v>0</v>
      </c>
      <c r="AE141" s="18">
        <v>4023412.05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f t="shared" si="20"/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9">
        <f t="shared" si="21"/>
        <v>0</v>
      </c>
      <c r="AU141" s="20">
        <f t="shared" si="21"/>
        <v>0</v>
      </c>
      <c r="AV141" s="20">
        <f t="shared" si="21"/>
        <v>0</v>
      </c>
      <c r="AW141" s="20">
        <f t="shared" si="21"/>
        <v>0</v>
      </c>
      <c r="AX141" s="20">
        <f t="shared" si="21"/>
        <v>0</v>
      </c>
      <c r="AY141" s="20">
        <f t="shared" si="21"/>
        <v>13685075</v>
      </c>
      <c r="AZ141" s="20">
        <f t="shared" si="21"/>
        <v>0</v>
      </c>
      <c r="BA141" s="20">
        <f t="shared" si="22"/>
        <v>0</v>
      </c>
      <c r="BB141" s="20">
        <f t="shared" si="22"/>
        <v>0</v>
      </c>
      <c r="BC141" s="20">
        <f t="shared" si="22"/>
        <v>0</v>
      </c>
      <c r="BD141" s="21">
        <f t="shared" si="23"/>
        <v>13685075</v>
      </c>
    </row>
    <row r="142" spans="1:56" s="16" customFormat="1" ht="18" customHeight="1" x14ac:dyDescent="0.2">
      <c r="A142" s="7">
        <v>1</v>
      </c>
      <c r="B142" s="26"/>
      <c r="C142" s="65">
        <v>73</v>
      </c>
      <c r="D142" s="65" t="s">
        <v>209</v>
      </c>
      <c r="E142" s="12" t="s">
        <v>18</v>
      </c>
      <c r="F142" s="12"/>
      <c r="G142" s="18">
        <f t="shared" si="17"/>
        <v>0</v>
      </c>
      <c r="H142" s="12"/>
      <c r="I142" s="12"/>
      <c r="J142" s="12"/>
      <c r="K142" s="12"/>
      <c r="L142" s="12"/>
      <c r="M142" s="12"/>
      <c r="N142" s="12"/>
      <c r="O142" s="12"/>
      <c r="P142" s="12"/>
      <c r="Q142" s="18">
        <f t="shared" si="18"/>
        <v>0</v>
      </c>
      <c r="R142" s="12"/>
      <c r="S142" s="12"/>
      <c r="T142" s="12"/>
      <c r="U142" s="12"/>
      <c r="V142" s="12"/>
      <c r="W142" s="12"/>
      <c r="X142" s="12"/>
      <c r="Y142" s="12"/>
      <c r="Z142" s="12"/>
      <c r="AA142" s="18">
        <f t="shared" si="19"/>
        <v>0</v>
      </c>
      <c r="AB142" s="12"/>
      <c r="AC142" s="12"/>
      <c r="AD142" s="12"/>
      <c r="AE142" s="12"/>
      <c r="AF142" s="12"/>
      <c r="AG142" s="12"/>
      <c r="AH142" s="12"/>
      <c r="AI142" s="12"/>
      <c r="AJ142" s="12"/>
      <c r="AK142" s="18">
        <f t="shared" si="20"/>
        <v>0</v>
      </c>
      <c r="AL142" s="12"/>
      <c r="AM142" s="12"/>
      <c r="AN142" s="12"/>
      <c r="AO142" s="12"/>
      <c r="AP142" s="12"/>
      <c r="AQ142" s="12"/>
      <c r="AR142" s="12"/>
      <c r="AS142" s="12"/>
      <c r="AT142" s="13">
        <f t="shared" si="21"/>
        <v>0</v>
      </c>
      <c r="AU142" s="14">
        <f t="shared" si="21"/>
        <v>0</v>
      </c>
      <c r="AV142" s="14">
        <f t="shared" si="21"/>
        <v>0</v>
      </c>
      <c r="AW142" s="14">
        <f t="shared" si="21"/>
        <v>0</v>
      </c>
      <c r="AX142" s="14">
        <f t="shared" si="21"/>
        <v>0</v>
      </c>
      <c r="AY142" s="14">
        <f t="shared" si="21"/>
        <v>0</v>
      </c>
      <c r="AZ142" s="14">
        <f t="shared" si="21"/>
        <v>0</v>
      </c>
      <c r="BA142" s="14">
        <f t="shared" si="22"/>
        <v>0</v>
      </c>
      <c r="BB142" s="14">
        <f t="shared" si="22"/>
        <v>0</v>
      </c>
      <c r="BC142" s="14">
        <f t="shared" si="22"/>
        <v>0</v>
      </c>
      <c r="BD142" s="15"/>
    </row>
    <row r="143" spans="1:56" s="24" customFormat="1" ht="18" customHeight="1" x14ac:dyDescent="0.2">
      <c r="A143" s="7">
        <v>1</v>
      </c>
      <c r="B143" s="25"/>
      <c r="C143" s="66"/>
      <c r="D143" s="66"/>
      <c r="E143" s="18" t="s">
        <v>19</v>
      </c>
      <c r="F143" s="18"/>
      <c r="G143" s="18">
        <f t="shared" si="17"/>
        <v>0</v>
      </c>
      <c r="H143" s="18"/>
      <c r="I143" s="18"/>
      <c r="J143" s="18"/>
      <c r="K143" s="18"/>
      <c r="L143" s="18"/>
      <c r="M143" s="18"/>
      <c r="N143" s="18"/>
      <c r="O143" s="18"/>
      <c r="P143" s="18"/>
      <c r="Q143" s="18">
        <f t="shared" si="18"/>
        <v>0</v>
      </c>
      <c r="R143" s="18"/>
      <c r="S143" s="18"/>
      <c r="T143" s="18"/>
      <c r="U143" s="18"/>
      <c r="V143" s="18"/>
      <c r="W143" s="18"/>
      <c r="X143" s="18"/>
      <c r="Y143" s="18"/>
      <c r="Z143" s="18"/>
      <c r="AA143" s="18">
        <f t="shared" si="19"/>
        <v>0</v>
      </c>
      <c r="AB143" s="18"/>
      <c r="AC143" s="18"/>
      <c r="AD143" s="18"/>
      <c r="AE143" s="18"/>
      <c r="AF143" s="18"/>
      <c r="AG143" s="18"/>
      <c r="AH143" s="18"/>
      <c r="AI143" s="18"/>
      <c r="AJ143" s="18"/>
      <c r="AK143" s="18">
        <f t="shared" si="20"/>
        <v>0</v>
      </c>
      <c r="AL143" s="18"/>
      <c r="AM143" s="18"/>
      <c r="AN143" s="18"/>
      <c r="AO143" s="18"/>
      <c r="AP143" s="18"/>
      <c r="AQ143" s="18"/>
      <c r="AR143" s="18"/>
      <c r="AS143" s="18"/>
      <c r="AT143" s="19">
        <f t="shared" si="21"/>
        <v>0</v>
      </c>
      <c r="AU143" s="20">
        <f t="shared" si="21"/>
        <v>0</v>
      </c>
      <c r="AV143" s="20">
        <f t="shared" si="21"/>
        <v>0</v>
      </c>
      <c r="AW143" s="20">
        <f t="shared" si="21"/>
        <v>0</v>
      </c>
      <c r="AX143" s="20">
        <f t="shared" si="21"/>
        <v>0</v>
      </c>
      <c r="AY143" s="20">
        <f t="shared" si="21"/>
        <v>0</v>
      </c>
      <c r="AZ143" s="20">
        <f t="shared" si="21"/>
        <v>0</v>
      </c>
      <c r="BA143" s="20">
        <f t="shared" si="22"/>
        <v>0</v>
      </c>
      <c r="BB143" s="20">
        <f t="shared" si="22"/>
        <v>0</v>
      </c>
      <c r="BC143" s="20">
        <f t="shared" si="22"/>
        <v>0</v>
      </c>
      <c r="BD143" s="21">
        <f t="shared" si="23"/>
        <v>0</v>
      </c>
    </row>
    <row r="144" spans="1:56" s="16" customFormat="1" ht="18" customHeight="1" x14ac:dyDescent="0.2">
      <c r="A144" s="7">
        <v>1</v>
      </c>
      <c r="B144" s="26"/>
      <c r="C144" s="65">
        <v>74</v>
      </c>
      <c r="D144" s="65" t="s">
        <v>198</v>
      </c>
      <c r="E144" s="12" t="s">
        <v>18</v>
      </c>
      <c r="F144" s="12">
        <v>0</v>
      </c>
      <c r="G144" s="18"/>
      <c r="H144" s="12">
        <v>0</v>
      </c>
      <c r="I144" s="12">
        <v>76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23</v>
      </c>
      <c r="P144" s="12">
        <v>0</v>
      </c>
      <c r="Q144" s="18">
        <f t="shared" si="18"/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8"/>
      <c r="AB144" s="12">
        <v>0</v>
      </c>
      <c r="AC144" s="12">
        <v>61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26</v>
      </c>
      <c r="AJ144" s="12">
        <v>0</v>
      </c>
      <c r="AK144" s="18"/>
      <c r="AL144" s="12">
        <v>0</v>
      </c>
      <c r="AM144" s="12">
        <v>1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3">
        <f t="shared" si="21"/>
        <v>0</v>
      </c>
      <c r="AU144" s="14">
        <f t="shared" si="21"/>
        <v>0</v>
      </c>
      <c r="AV144" s="14">
        <f t="shared" si="21"/>
        <v>0</v>
      </c>
      <c r="AW144" s="14">
        <f t="shared" si="21"/>
        <v>138</v>
      </c>
      <c r="AX144" s="14">
        <f t="shared" si="21"/>
        <v>0</v>
      </c>
      <c r="AY144" s="14">
        <f t="shared" si="21"/>
        <v>0</v>
      </c>
      <c r="AZ144" s="14">
        <f t="shared" si="21"/>
        <v>0</v>
      </c>
      <c r="BA144" s="14">
        <f t="shared" si="22"/>
        <v>0</v>
      </c>
      <c r="BB144" s="14">
        <f t="shared" si="22"/>
        <v>0</v>
      </c>
      <c r="BC144" s="14">
        <f t="shared" si="22"/>
        <v>49</v>
      </c>
      <c r="BD144" s="15"/>
    </row>
    <row r="145" spans="1:56" s="24" customFormat="1" ht="18" customHeight="1" x14ac:dyDescent="0.2">
      <c r="A145" s="7">
        <v>1</v>
      </c>
      <c r="B145" s="25"/>
      <c r="C145" s="66"/>
      <c r="D145" s="66"/>
      <c r="E145" s="18" t="s">
        <v>19</v>
      </c>
      <c r="F145" s="18">
        <v>0</v>
      </c>
      <c r="G145" s="18">
        <f t="shared" si="17"/>
        <v>178349.08</v>
      </c>
      <c r="H145" s="18">
        <v>0</v>
      </c>
      <c r="I145" s="18">
        <v>178349.08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853773.56</v>
      </c>
      <c r="P145" s="18">
        <v>0</v>
      </c>
      <c r="Q145" s="18">
        <f t="shared" si="18"/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f t="shared" si="19"/>
        <v>128140.27</v>
      </c>
      <c r="AB145" s="18">
        <v>0</v>
      </c>
      <c r="AC145" s="18">
        <v>128140.27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910221.4</v>
      </c>
      <c r="AJ145" s="18">
        <v>0</v>
      </c>
      <c r="AK145" s="18">
        <f t="shared" si="20"/>
        <v>1540.15</v>
      </c>
      <c r="AL145" s="18">
        <v>0</v>
      </c>
      <c r="AM145" s="18">
        <v>1540.15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9">
        <f t="shared" si="21"/>
        <v>0</v>
      </c>
      <c r="AU145" s="20">
        <f t="shared" si="21"/>
        <v>308029.5</v>
      </c>
      <c r="AV145" s="20">
        <f t="shared" si="21"/>
        <v>0</v>
      </c>
      <c r="AW145" s="20">
        <f t="shared" si="21"/>
        <v>308029.5</v>
      </c>
      <c r="AX145" s="20">
        <f t="shared" si="21"/>
        <v>0</v>
      </c>
      <c r="AY145" s="20">
        <f t="shared" si="21"/>
        <v>0</v>
      </c>
      <c r="AZ145" s="20">
        <f t="shared" si="21"/>
        <v>0</v>
      </c>
      <c r="BA145" s="20">
        <f t="shared" si="22"/>
        <v>0</v>
      </c>
      <c r="BB145" s="20">
        <f t="shared" si="22"/>
        <v>0</v>
      </c>
      <c r="BC145" s="20">
        <f t="shared" si="22"/>
        <v>1763994.96</v>
      </c>
      <c r="BD145" s="21">
        <f t="shared" si="23"/>
        <v>2072024.46</v>
      </c>
    </row>
    <row r="146" spans="1:56" s="29" customFormat="1" ht="28.5" customHeight="1" x14ac:dyDescent="0.2">
      <c r="A146" s="7">
        <v>1</v>
      </c>
      <c r="B146" s="27"/>
      <c r="C146" s="65"/>
      <c r="D146" s="68" t="s">
        <v>117</v>
      </c>
      <c r="E146" s="28" t="s">
        <v>18</v>
      </c>
      <c r="F146" s="28">
        <f t="shared" ref="F146:BC147" si="24">F110+F112+F114+F116+F118+F120+F122+F124+F126+F128+F130+F132+F134+F136+F138+F140+F142+F144</f>
        <v>11182</v>
      </c>
      <c r="G146" s="28">
        <f t="shared" si="24"/>
        <v>0</v>
      </c>
      <c r="H146" s="28">
        <f t="shared" si="24"/>
        <v>125274</v>
      </c>
      <c r="I146" s="28">
        <f t="shared" si="24"/>
        <v>67201</v>
      </c>
      <c r="J146" s="28">
        <f t="shared" si="24"/>
        <v>18168</v>
      </c>
      <c r="K146" s="28">
        <f t="shared" si="24"/>
        <v>2103</v>
      </c>
      <c r="L146" s="28">
        <f t="shared" si="24"/>
        <v>7521</v>
      </c>
      <c r="M146" s="28">
        <f t="shared" si="24"/>
        <v>35</v>
      </c>
      <c r="N146" s="28">
        <f t="shared" si="24"/>
        <v>0</v>
      </c>
      <c r="O146" s="28">
        <f t="shared" si="24"/>
        <v>1779</v>
      </c>
      <c r="P146" s="28">
        <f t="shared" si="24"/>
        <v>5</v>
      </c>
      <c r="Q146" s="28">
        <f t="shared" si="24"/>
        <v>0</v>
      </c>
      <c r="R146" s="28">
        <f t="shared" si="24"/>
        <v>56</v>
      </c>
      <c r="S146" s="28">
        <f t="shared" si="24"/>
        <v>33</v>
      </c>
      <c r="T146" s="28">
        <f t="shared" si="24"/>
        <v>3</v>
      </c>
      <c r="U146" s="28">
        <f t="shared" si="24"/>
        <v>0</v>
      </c>
      <c r="V146" s="28">
        <f t="shared" si="24"/>
        <v>1</v>
      </c>
      <c r="W146" s="28">
        <f t="shared" si="24"/>
        <v>0</v>
      </c>
      <c r="X146" s="28">
        <f t="shared" si="24"/>
        <v>0</v>
      </c>
      <c r="Y146" s="28">
        <f t="shared" si="24"/>
        <v>0</v>
      </c>
      <c r="Z146" s="28">
        <f t="shared" si="24"/>
        <v>9014</v>
      </c>
      <c r="AA146" s="28">
        <f t="shared" si="24"/>
        <v>0</v>
      </c>
      <c r="AB146" s="28">
        <f t="shared" si="24"/>
        <v>82587</v>
      </c>
      <c r="AC146" s="28">
        <f t="shared" si="24"/>
        <v>51092</v>
      </c>
      <c r="AD146" s="28">
        <f t="shared" si="24"/>
        <v>12666</v>
      </c>
      <c r="AE146" s="28">
        <f t="shared" si="24"/>
        <v>899</v>
      </c>
      <c r="AF146" s="28">
        <f t="shared" si="24"/>
        <v>4708</v>
      </c>
      <c r="AG146" s="28">
        <f t="shared" si="24"/>
        <v>24</v>
      </c>
      <c r="AH146" s="28">
        <f t="shared" si="24"/>
        <v>0</v>
      </c>
      <c r="AI146" s="28">
        <f t="shared" si="24"/>
        <v>1419</v>
      </c>
      <c r="AJ146" s="28">
        <f t="shared" si="24"/>
        <v>59</v>
      </c>
      <c r="AK146" s="28">
        <f t="shared" si="24"/>
        <v>0</v>
      </c>
      <c r="AL146" s="28">
        <f t="shared" si="24"/>
        <v>605</v>
      </c>
      <c r="AM146" s="28">
        <f t="shared" si="24"/>
        <v>364</v>
      </c>
      <c r="AN146" s="28">
        <f t="shared" si="24"/>
        <v>68</v>
      </c>
      <c r="AO146" s="28">
        <f t="shared" si="24"/>
        <v>0</v>
      </c>
      <c r="AP146" s="28">
        <f t="shared" si="24"/>
        <v>31</v>
      </c>
      <c r="AQ146" s="28">
        <f t="shared" si="24"/>
        <v>0</v>
      </c>
      <c r="AR146" s="28">
        <f t="shared" si="24"/>
        <v>0</v>
      </c>
      <c r="AS146" s="28">
        <f t="shared" si="24"/>
        <v>7</v>
      </c>
      <c r="AT146" s="13">
        <f t="shared" si="24"/>
        <v>20260</v>
      </c>
      <c r="AU146" s="14">
        <f t="shared" si="24"/>
        <v>0</v>
      </c>
      <c r="AV146" s="14">
        <f t="shared" si="24"/>
        <v>208522</v>
      </c>
      <c r="AW146" s="14">
        <f t="shared" si="24"/>
        <v>118690</v>
      </c>
      <c r="AX146" s="14">
        <f t="shared" si="24"/>
        <v>30905</v>
      </c>
      <c r="AY146" s="14">
        <f t="shared" si="24"/>
        <v>3002</v>
      </c>
      <c r="AZ146" s="14">
        <f t="shared" si="24"/>
        <v>12261</v>
      </c>
      <c r="BA146" s="14">
        <f t="shared" si="24"/>
        <v>59</v>
      </c>
      <c r="BB146" s="14">
        <f t="shared" si="24"/>
        <v>0</v>
      </c>
      <c r="BC146" s="14">
        <f t="shared" si="24"/>
        <v>3205</v>
      </c>
      <c r="BD146" s="15"/>
    </row>
    <row r="147" spans="1:56" s="33" customFormat="1" ht="22.5" customHeight="1" x14ac:dyDescent="0.2">
      <c r="A147" s="7">
        <v>1</v>
      </c>
      <c r="B147" s="30"/>
      <c r="C147" s="66"/>
      <c r="D147" s="69"/>
      <c r="E147" s="31" t="s">
        <v>19</v>
      </c>
      <c r="F147" s="31">
        <f t="shared" si="24"/>
        <v>52107723.799999997</v>
      </c>
      <c r="G147" s="31">
        <f>G111+G113+G115+G117+G119+G121+G123+G125+G127+G129+G131+G133+G135+G137+G139+G141+G143+G145</f>
        <v>258755192.82000005</v>
      </c>
      <c r="H147" s="31">
        <f t="shared" si="24"/>
        <v>107207570.69</v>
      </c>
      <c r="I147" s="31">
        <f t="shared" si="24"/>
        <v>133868350.42999996</v>
      </c>
      <c r="J147" s="31">
        <f t="shared" si="24"/>
        <v>17679271.700000003</v>
      </c>
      <c r="K147" s="31">
        <f t="shared" si="24"/>
        <v>14375410.899999999</v>
      </c>
      <c r="L147" s="31">
        <f t="shared" si="24"/>
        <v>341919367.73999995</v>
      </c>
      <c r="M147" s="31">
        <f t="shared" si="24"/>
        <v>6250631.2499999991</v>
      </c>
      <c r="N147" s="31">
        <f t="shared" si="24"/>
        <v>0</v>
      </c>
      <c r="O147" s="31">
        <f t="shared" si="24"/>
        <v>43326482.510000005</v>
      </c>
      <c r="P147" s="31">
        <f t="shared" si="24"/>
        <v>23489.71</v>
      </c>
      <c r="Q147" s="31">
        <f t="shared" si="24"/>
        <v>100625.01</v>
      </c>
      <c r="R147" s="31">
        <f t="shared" si="24"/>
        <v>45738.36</v>
      </c>
      <c r="S147" s="31">
        <f t="shared" si="24"/>
        <v>52098.37</v>
      </c>
      <c r="T147" s="31">
        <f t="shared" si="24"/>
        <v>2788.28</v>
      </c>
      <c r="U147" s="31">
        <f t="shared" si="24"/>
        <v>0</v>
      </c>
      <c r="V147" s="31">
        <f t="shared" si="24"/>
        <v>42335.37</v>
      </c>
      <c r="W147" s="31">
        <f t="shared" si="24"/>
        <v>0</v>
      </c>
      <c r="X147" s="31">
        <f t="shared" si="24"/>
        <v>0</v>
      </c>
      <c r="Y147" s="31">
        <f t="shared" si="24"/>
        <v>0</v>
      </c>
      <c r="Z147" s="31">
        <f t="shared" si="24"/>
        <v>42004881.200000003</v>
      </c>
      <c r="AA147" s="31">
        <f t="shared" si="24"/>
        <v>178851466.07000005</v>
      </c>
      <c r="AB147" s="31">
        <f t="shared" si="24"/>
        <v>69696399.320000008</v>
      </c>
      <c r="AC147" s="31">
        <f t="shared" si="24"/>
        <v>96828405.280000001</v>
      </c>
      <c r="AD147" s="31">
        <f t="shared" si="24"/>
        <v>12326661.470000001</v>
      </c>
      <c r="AE147" s="31">
        <f t="shared" si="24"/>
        <v>6152201.5800000001</v>
      </c>
      <c r="AF147" s="31">
        <f t="shared" si="24"/>
        <v>224638201.96000004</v>
      </c>
      <c r="AG147" s="31">
        <f t="shared" si="24"/>
        <v>4097716.6900000004</v>
      </c>
      <c r="AH147" s="31">
        <f t="shared" si="24"/>
        <v>0</v>
      </c>
      <c r="AI147" s="31">
        <f t="shared" si="24"/>
        <v>37551857.619999997</v>
      </c>
      <c r="AJ147" s="31">
        <f t="shared" si="24"/>
        <v>273920.15999999997</v>
      </c>
      <c r="AK147" s="31">
        <f t="shared" si="24"/>
        <v>1277148.07</v>
      </c>
      <c r="AL147" s="31">
        <f t="shared" si="24"/>
        <v>527280.86</v>
      </c>
      <c r="AM147" s="31">
        <f t="shared" si="24"/>
        <v>684630.79000000015</v>
      </c>
      <c r="AN147" s="31">
        <f t="shared" si="24"/>
        <v>65236.42</v>
      </c>
      <c r="AO147" s="31">
        <f t="shared" si="24"/>
        <v>0</v>
      </c>
      <c r="AP147" s="31">
        <f t="shared" si="24"/>
        <v>1220068.9000000001</v>
      </c>
      <c r="AQ147" s="31">
        <f t="shared" si="24"/>
        <v>0</v>
      </c>
      <c r="AR147" s="31">
        <f t="shared" si="24"/>
        <v>0</v>
      </c>
      <c r="AS147" s="31">
        <f t="shared" si="24"/>
        <v>137107.76999999999</v>
      </c>
      <c r="AT147" s="32">
        <f t="shared" si="24"/>
        <v>94410014.870000005</v>
      </c>
      <c r="AU147" s="32">
        <f t="shared" si="24"/>
        <v>438984431.96999997</v>
      </c>
      <c r="AV147" s="32">
        <f t="shared" si="24"/>
        <v>177476989.22999999</v>
      </c>
      <c r="AW147" s="32">
        <f t="shared" si="24"/>
        <v>231433484.86999997</v>
      </c>
      <c r="AX147" s="32">
        <f t="shared" si="24"/>
        <v>30073957.870000001</v>
      </c>
      <c r="AY147" s="32">
        <f>AY111+AY113+AY115+AY117+AY119+AY121+AY123+AY125+AY127+AY129+AY131+AY133+AY135+AY137+AY139+AY141+AY143+AY145</f>
        <v>20527612.48</v>
      </c>
      <c r="AZ147" s="32">
        <f t="shared" si="24"/>
        <v>567819973.97000003</v>
      </c>
      <c r="BA147" s="32">
        <f t="shared" si="24"/>
        <v>10348347.940000001</v>
      </c>
      <c r="BB147" s="32">
        <f t="shared" si="24"/>
        <v>0</v>
      </c>
      <c r="BC147" s="32">
        <f t="shared" si="24"/>
        <v>81015447.899999991</v>
      </c>
      <c r="BD147" s="32">
        <f t="shared" ref="BD147" si="25">BD111+BD113+BD115+BD117+BD119+BD121+BD123+BD125+BD127+BD129+BD131+BD133+BD135+BD137+BD139+BD141+BD143+BD145</f>
        <v>1202757481.1900001</v>
      </c>
    </row>
    <row r="148" spans="1:56" s="16" customFormat="1" ht="19.5" customHeight="1" x14ac:dyDescent="0.2">
      <c r="A148" s="7">
        <v>1</v>
      </c>
      <c r="B148" s="11" t="s">
        <v>118</v>
      </c>
      <c r="C148" s="65">
        <v>75</v>
      </c>
      <c r="D148" s="65" t="s">
        <v>119</v>
      </c>
      <c r="E148" s="12" t="s">
        <v>18</v>
      </c>
      <c r="F148" s="12">
        <v>1945</v>
      </c>
      <c r="G148" s="12">
        <v>0</v>
      </c>
      <c r="H148" s="12">
        <v>21790</v>
      </c>
      <c r="I148" s="12">
        <v>14408</v>
      </c>
      <c r="J148" s="12">
        <v>8794</v>
      </c>
      <c r="K148" s="12">
        <v>0</v>
      </c>
      <c r="L148" s="12">
        <v>1797</v>
      </c>
      <c r="M148" s="12">
        <v>0</v>
      </c>
      <c r="N148" s="12">
        <v>0</v>
      </c>
      <c r="O148" s="12">
        <v>750</v>
      </c>
      <c r="P148" s="12">
        <v>2</v>
      </c>
      <c r="Q148" s="12">
        <v>0</v>
      </c>
      <c r="R148" s="12">
        <v>20</v>
      </c>
      <c r="S148" s="12">
        <v>13</v>
      </c>
      <c r="T148" s="12">
        <v>0</v>
      </c>
      <c r="U148" s="12">
        <v>0</v>
      </c>
      <c r="V148" s="12">
        <v>2</v>
      </c>
      <c r="W148" s="12">
        <v>0</v>
      </c>
      <c r="X148" s="12">
        <v>0</v>
      </c>
      <c r="Y148" s="12">
        <v>0</v>
      </c>
      <c r="Z148" s="12">
        <v>545</v>
      </c>
      <c r="AA148" s="12">
        <v>0</v>
      </c>
      <c r="AB148" s="12">
        <v>6049</v>
      </c>
      <c r="AC148" s="12">
        <v>4000</v>
      </c>
      <c r="AD148" s="12">
        <v>1924</v>
      </c>
      <c r="AE148" s="12">
        <v>0</v>
      </c>
      <c r="AF148" s="12">
        <v>383</v>
      </c>
      <c r="AG148" s="12">
        <v>0</v>
      </c>
      <c r="AH148" s="12">
        <v>0</v>
      </c>
      <c r="AI148" s="12">
        <v>204</v>
      </c>
      <c r="AJ148" s="12">
        <v>12</v>
      </c>
      <c r="AK148" s="12">
        <v>0</v>
      </c>
      <c r="AL148" s="12">
        <v>119</v>
      </c>
      <c r="AM148" s="12">
        <v>79</v>
      </c>
      <c r="AN148" s="12">
        <v>32</v>
      </c>
      <c r="AO148" s="12">
        <v>0</v>
      </c>
      <c r="AP148" s="12">
        <v>4</v>
      </c>
      <c r="AQ148" s="12">
        <v>0</v>
      </c>
      <c r="AR148" s="12">
        <v>0</v>
      </c>
      <c r="AS148" s="12">
        <v>3</v>
      </c>
      <c r="AT148" s="13">
        <f t="shared" si="21"/>
        <v>2504</v>
      </c>
      <c r="AU148" s="14">
        <f t="shared" si="21"/>
        <v>0</v>
      </c>
      <c r="AV148" s="14">
        <f t="shared" si="21"/>
        <v>27978</v>
      </c>
      <c r="AW148" s="14">
        <f t="shared" si="21"/>
        <v>18500</v>
      </c>
      <c r="AX148" s="14">
        <f t="shared" si="21"/>
        <v>10750</v>
      </c>
      <c r="AY148" s="14">
        <f t="shared" si="21"/>
        <v>0</v>
      </c>
      <c r="AZ148" s="14">
        <f t="shared" si="21"/>
        <v>2186</v>
      </c>
      <c r="BA148" s="14">
        <f t="shared" si="22"/>
        <v>0</v>
      </c>
      <c r="BB148" s="14">
        <f t="shared" si="22"/>
        <v>0</v>
      </c>
      <c r="BC148" s="14">
        <f t="shared" si="22"/>
        <v>957</v>
      </c>
      <c r="BD148" s="15"/>
    </row>
    <row r="149" spans="1:56" s="24" customFormat="1" ht="17.45" customHeight="1" x14ac:dyDescent="0.2">
      <c r="A149" s="7">
        <v>1</v>
      </c>
      <c r="B149" s="23"/>
      <c r="C149" s="66"/>
      <c r="D149" s="66"/>
      <c r="E149" s="18" t="s">
        <v>19</v>
      </c>
      <c r="F149" s="18">
        <v>10678980.800000001</v>
      </c>
      <c r="G149" s="18">
        <f>SUM(H149:J149)</f>
        <v>60040964.43</v>
      </c>
      <c r="H149" s="18">
        <v>20289375.850000001</v>
      </c>
      <c r="I149" s="18">
        <v>31193578.510000002</v>
      </c>
      <c r="J149" s="18">
        <v>8558010.0700000003</v>
      </c>
      <c r="K149" s="18">
        <v>0</v>
      </c>
      <c r="L149" s="18">
        <v>67005169.670000002</v>
      </c>
      <c r="M149" s="18">
        <v>0</v>
      </c>
      <c r="N149" s="18">
        <v>0</v>
      </c>
      <c r="O149" s="18">
        <v>18077860.149999999</v>
      </c>
      <c r="P149" s="18">
        <v>10137.56</v>
      </c>
      <c r="Q149" s="18">
        <f>SUM(R149:T149)</f>
        <v>47021.020000000004</v>
      </c>
      <c r="R149" s="18">
        <v>18782.32</v>
      </c>
      <c r="S149" s="18">
        <v>28238.7</v>
      </c>
      <c r="T149" s="18">
        <v>0</v>
      </c>
      <c r="U149" s="18">
        <v>0</v>
      </c>
      <c r="V149" s="18">
        <v>81218.39</v>
      </c>
      <c r="W149" s="18">
        <v>0</v>
      </c>
      <c r="X149" s="18">
        <v>0</v>
      </c>
      <c r="Y149" s="18">
        <v>0</v>
      </c>
      <c r="Z149" s="18">
        <v>2993681.38</v>
      </c>
      <c r="AA149" s="18">
        <f>SUM(AB149:AD149)</f>
        <v>16157957</v>
      </c>
      <c r="AB149" s="18">
        <v>5632012.3300000001</v>
      </c>
      <c r="AC149" s="18">
        <v>8653226.0800000001</v>
      </c>
      <c r="AD149" s="18">
        <v>1872718.59</v>
      </c>
      <c r="AE149" s="18">
        <v>0</v>
      </c>
      <c r="AF149" s="18">
        <v>13969562.65</v>
      </c>
      <c r="AG149" s="18">
        <v>0</v>
      </c>
      <c r="AH149" s="18">
        <v>0</v>
      </c>
      <c r="AI149" s="18">
        <v>4999766.7</v>
      </c>
      <c r="AJ149" s="18">
        <v>63721.75</v>
      </c>
      <c r="AK149" s="18">
        <f>SUM(AL149:AN149)</f>
        <v>310662.52999999997</v>
      </c>
      <c r="AL149" s="18">
        <v>111352.32000000001</v>
      </c>
      <c r="AM149" s="18">
        <v>167923.86</v>
      </c>
      <c r="AN149" s="18">
        <v>31386.35</v>
      </c>
      <c r="AO149" s="18">
        <v>0</v>
      </c>
      <c r="AP149" s="18">
        <v>162436.78</v>
      </c>
      <c r="AQ149" s="18">
        <v>0</v>
      </c>
      <c r="AR149" s="18">
        <v>0</v>
      </c>
      <c r="AS149" s="18">
        <v>69441.210000000006</v>
      </c>
      <c r="AT149" s="19">
        <f t="shared" si="21"/>
        <v>13746521.49</v>
      </c>
      <c r="AU149" s="20">
        <f t="shared" si="21"/>
        <v>76556604.980000004</v>
      </c>
      <c r="AV149" s="20">
        <f t="shared" si="21"/>
        <v>26051522.82</v>
      </c>
      <c r="AW149" s="20">
        <f t="shared" si="21"/>
        <v>40042967.149999999</v>
      </c>
      <c r="AX149" s="20">
        <f t="shared" si="21"/>
        <v>10462115.01</v>
      </c>
      <c r="AY149" s="20">
        <f t="shared" si="21"/>
        <v>0</v>
      </c>
      <c r="AZ149" s="20">
        <f t="shared" si="21"/>
        <v>81218387.49000001</v>
      </c>
      <c r="BA149" s="20">
        <f t="shared" si="22"/>
        <v>0</v>
      </c>
      <c r="BB149" s="20">
        <f t="shared" si="22"/>
        <v>0</v>
      </c>
      <c r="BC149" s="20">
        <f t="shared" si="22"/>
        <v>23147068.059999999</v>
      </c>
      <c r="BD149" s="21">
        <f t="shared" si="23"/>
        <v>194668582.02000004</v>
      </c>
    </row>
    <row r="150" spans="1:56" s="16" customFormat="1" ht="14.25" customHeight="1" x14ac:dyDescent="0.2">
      <c r="A150" s="7">
        <v>1</v>
      </c>
      <c r="B150" s="11" t="s">
        <v>120</v>
      </c>
      <c r="C150" s="65">
        <v>76</v>
      </c>
      <c r="D150" s="70" t="s">
        <v>121</v>
      </c>
      <c r="E150" s="12" t="s">
        <v>18</v>
      </c>
      <c r="F150" s="12">
        <v>0</v>
      </c>
      <c r="G150" s="18"/>
      <c r="H150" s="12">
        <v>873</v>
      </c>
      <c r="I150" s="12">
        <v>3417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8"/>
      <c r="R150" s="12">
        <v>0</v>
      </c>
      <c r="S150" s="12">
        <v>5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8"/>
      <c r="AB150" s="12">
        <v>237</v>
      </c>
      <c r="AC150" s="12">
        <v>975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8"/>
      <c r="AL150" s="12">
        <v>1</v>
      </c>
      <c r="AM150" s="12">
        <v>13</v>
      </c>
      <c r="AN150" s="12">
        <v>0</v>
      </c>
      <c r="AO150" s="12">
        <v>0</v>
      </c>
      <c r="AP150" s="12">
        <v>0</v>
      </c>
      <c r="AQ150" s="12">
        <v>0</v>
      </c>
      <c r="AR150" s="12">
        <v>0</v>
      </c>
      <c r="AS150" s="12">
        <v>0</v>
      </c>
      <c r="AT150" s="13">
        <f t="shared" si="21"/>
        <v>0</v>
      </c>
      <c r="AU150" s="14">
        <f t="shared" si="21"/>
        <v>0</v>
      </c>
      <c r="AV150" s="14">
        <f t="shared" si="21"/>
        <v>1111</v>
      </c>
      <c r="AW150" s="14">
        <f t="shared" si="21"/>
        <v>4410</v>
      </c>
      <c r="AX150" s="14">
        <f t="shared" si="21"/>
        <v>0</v>
      </c>
      <c r="AY150" s="14">
        <f t="shared" si="21"/>
        <v>0</v>
      </c>
      <c r="AZ150" s="14">
        <f t="shared" si="21"/>
        <v>0</v>
      </c>
      <c r="BA150" s="14">
        <f t="shared" si="22"/>
        <v>0</v>
      </c>
      <c r="BB150" s="14">
        <f t="shared" si="22"/>
        <v>0</v>
      </c>
      <c r="BC150" s="14">
        <f t="shared" si="22"/>
        <v>0</v>
      </c>
      <c r="BD150" s="15"/>
    </row>
    <row r="151" spans="1:56" s="24" customFormat="1" ht="15.75" customHeight="1" x14ac:dyDescent="0.2">
      <c r="A151" s="7">
        <v>1</v>
      </c>
      <c r="B151" s="23"/>
      <c r="C151" s="66"/>
      <c r="D151" s="71"/>
      <c r="E151" s="18" t="s">
        <v>19</v>
      </c>
      <c r="F151" s="18">
        <v>0</v>
      </c>
      <c r="G151" s="18">
        <f t="shared" ref="G151:G213" si="26">SUM(H151:J151)</f>
        <v>7471877.6000000006</v>
      </c>
      <c r="H151" s="18">
        <v>561015.36</v>
      </c>
      <c r="I151" s="18">
        <v>6910862.2400000002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f t="shared" ref="Q151:Q213" si="27">SUM(R151:T151)</f>
        <v>8917.24</v>
      </c>
      <c r="R151" s="18">
        <v>0</v>
      </c>
      <c r="S151" s="18">
        <v>8917.24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f t="shared" ref="AA151:AA213" si="28">SUM(AB151:AD151)</f>
        <v>2122741.27</v>
      </c>
      <c r="AB151" s="18">
        <v>152030.88</v>
      </c>
      <c r="AC151" s="18">
        <v>1970710.39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f t="shared" ref="AK151:AK213" si="29">SUM(AL151:AN151)</f>
        <v>27465.48</v>
      </c>
      <c r="AL151" s="18">
        <v>713.76</v>
      </c>
      <c r="AM151" s="18">
        <v>26751.72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9">
        <f t="shared" si="21"/>
        <v>0</v>
      </c>
      <c r="AU151" s="20">
        <f t="shared" si="21"/>
        <v>9631001.5899999999</v>
      </c>
      <c r="AV151" s="20">
        <f t="shared" si="21"/>
        <v>713760</v>
      </c>
      <c r="AW151" s="20">
        <f t="shared" si="21"/>
        <v>8917241.5899999999</v>
      </c>
      <c r="AX151" s="20">
        <f t="shared" si="21"/>
        <v>0</v>
      </c>
      <c r="AY151" s="20">
        <f t="shared" si="21"/>
        <v>0</v>
      </c>
      <c r="AZ151" s="20">
        <f t="shared" si="21"/>
        <v>0</v>
      </c>
      <c r="BA151" s="20">
        <f t="shared" si="22"/>
        <v>0</v>
      </c>
      <c r="BB151" s="20">
        <f t="shared" si="22"/>
        <v>0</v>
      </c>
      <c r="BC151" s="20">
        <f t="shared" si="22"/>
        <v>0</v>
      </c>
      <c r="BD151" s="21">
        <f t="shared" si="23"/>
        <v>9631001.5899999999</v>
      </c>
    </row>
    <row r="152" spans="1:56" s="16" customFormat="1" ht="16.5" customHeight="1" x14ac:dyDescent="0.2">
      <c r="A152" s="7">
        <v>1</v>
      </c>
      <c r="B152" s="26" t="s">
        <v>122</v>
      </c>
      <c r="C152" s="65">
        <v>77</v>
      </c>
      <c r="D152" s="65" t="s">
        <v>123</v>
      </c>
      <c r="E152" s="12" t="s">
        <v>18</v>
      </c>
      <c r="F152" s="12">
        <v>448</v>
      </c>
      <c r="G152" s="18"/>
      <c r="H152" s="12">
        <v>1810</v>
      </c>
      <c r="I152" s="12">
        <v>1079</v>
      </c>
      <c r="J152" s="12">
        <v>459</v>
      </c>
      <c r="K152" s="12">
        <v>0</v>
      </c>
      <c r="L152" s="12">
        <v>178</v>
      </c>
      <c r="M152" s="12">
        <v>0</v>
      </c>
      <c r="N152" s="12">
        <v>0</v>
      </c>
      <c r="O152" s="12">
        <v>140</v>
      </c>
      <c r="P152" s="12">
        <v>1</v>
      </c>
      <c r="Q152" s="18"/>
      <c r="R152" s="12">
        <v>3</v>
      </c>
      <c r="S152" s="12">
        <v>2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16</v>
      </c>
      <c r="AA152" s="18"/>
      <c r="AB152" s="12">
        <v>62</v>
      </c>
      <c r="AC152" s="12">
        <v>37</v>
      </c>
      <c r="AD152" s="12">
        <v>11</v>
      </c>
      <c r="AE152" s="12">
        <v>0</v>
      </c>
      <c r="AF152" s="12">
        <v>6</v>
      </c>
      <c r="AG152" s="12">
        <v>0</v>
      </c>
      <c r="AH152" s="12">
        <v>0</v>
      </c>
      <c r="AI152" s="12">
        <v>6</v>
      </c>
      <c r="AJ152" s="12">
        <v>6</v>
      </c>
      <c r="AK152" s="18"/>
      <c r="AL152" s="12">
        <v>12</v>
      </c>
      <c r="AM152" s="12">
        <v>7</v>
      </c>
      <c r="AN152" s="12">
        <v>5</v>
      </c>
      <c r="AO152" s="12">
        <v>0</v>
      </c>
      <c r="AP152" s="12">
        <v>3</v>
      </c>
      <c r="AQ152" s="12">
        <v>0</v>
      </c>
      <c r="AR152" s="12">
        <v>0</v>
      </c>
      <c r="AS152" s="12">
        <v>1</v>
      </c>
      <c r="AT152" s="13">
        <f t="shared" si="21"/>
        <v>471</v>
      </c>
      <c r="AU152" s="14">
        <f t="shared" si="21"/>
        <v>0</v>
      </c>
      <c r="AV152" s="14">
        <f t="shared" si="21"/>
        <v>1887</v>
      </c>
      <c r="AW152" s="14">
        <f t="shared" si="21"/>
        <v>1125</v>
      </c>
      <c r="AX152" s="14">
        <f t="shared" si="21"/>
        <v>475</v>
      </c>
      <c r="AY152" s="14">
        <f t="shared" si="21"/>
        <v>0</v>
      </c>
      <c r="AZ152" s="14">
        <f t="shared" si="21"/>
        <v>187</v>
      </c>
      <c r="BA152" s="14">
        <f t="shared" si="22"/>
        <v>0</v>
      </c>
      <c r="BB152" s="14">
        <f t="shared" si="22"/>
        <v>0</v>
      </c>
      <c r="BC152" s="14">
        <f t="shared" si="22"/>
        <v>147</v>
      </c>
      <c r="BD152" s="15"/>
    </row>
    <row r="153" spans="1:56" s="24" customFormat="1" ht="17.45" customHeight="1" x14ac:dyDescent="0.2">
      <c r="A153" s="7">
        <v>1</v>
      </c>
      <c r="B153" s="25"/>
      <c r="C153" s="66"/>
      <c r="D153" s="66"/>
      <c r="E153" s="18" t="s">
        <v>19</v>
      </c>
      <c r="F153" s="18">
        <v>750434.04</v>
      </c>
      <c r="G153" s="18">
        <f t="shared" si="26"/>
        <v>10025400.82</v>
      </c>
      <c r="H153" s="18">
        <v>3151649.19</v>
      </c>
      <c r="I153" s="18">
        <v>6280377.2199999997</v>
      </c>
      <c r="J153" s="18">
        <v>593374.41</v>
      </c>
      <c r="K153" s="18">
        <v>0</v>
      </c>
      <c r="L153" s="18">
        <v>7499084.5700000003</v>
      </c>
      <c r="M153" s="18">
        <v>0</v>
      </c>
      <c r="N153" s="18">
        <v>0</v>
      </c>
      <c r="O153" s="86">
        <v>3892588</v>
      </c>
      <c r="P153" s="18">
        <v>938.82</v>
      </c>
      <c r="Q153" s="18">
        <f t="shared" si="27"/>
        <v>14276.53</v>
      </c>
      <c r="R153" s="18">
        <v>4770.41</v>
      </c>
      <c r="S153" s="18">
        <v>9506.1200000000008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26287.1</v>
      </c>
      <c r="AA153" s="18">
        <f t="shared" si="28"/>
        <v>337714.67</v>
      </c>
      <c r="AB153" s="18">
        <v>108129.24</v>
      </c>
      <c r="AC153" s="18">
        <v>215472.08</v>
      </c>
      <c r="AD153" s="18">
        <v>14113.35</v>
      </c>
      <c r="AE153" s="18">
        <v>0</v>
      </c>
      <c r="AF153" s="18">
        <v>323644.7</v>
      </c>
      <c r="AG153" s="18">
        <v>0</v>
      </c>
      <c r="AH153" s="18">
        <v>0</v>
      </c>
      <c r="AI153" s="18">
        <v>163196.17000000001</v>
      </c>
      <c r="AJ153" s="18">
        <v>10640.01</v>
      </c>
      <c r="AK153" s="18">
        <f t="shared" si="29"/>
        <v>68001.200000000012</v>
      </c>
      <c r="AL153" s="18">
        <v>20671.77</v>
      </c>
      <c r="AM153" s="18">
        <v>41193.19</v>
      </c>
      <c r="AN153" s="18">
        <v>6136.24</v>
      </c>
      <c r="AO153" s="18">
        <v>0</v>
      </c>
      <c r="AP153" s="18">
        <v>71043.960000000006</v>
      </c>
      <c r="AQ153" s="18">
        <v>0</v>
      </c>
      <c r="AR153" s="18">
        <v>0</v>
      </c>
      <c r="AS153" s="18">
        <v>24119.68</v>
      </c>
      <c r="AT153" s="19">
        <f t="shared" si="21"/>
        <v>788299.97000000009</v>
      </c>
      <c r="AU153" s="20">
        <f t="shared" si="21"/>
        <v>10445393.220000001</v>
      </c>
      <c r="AV153" s="20">
        <f t="shared" si="21"/>
        <v>3285220.61</v>
      </c>
      <c r="AW153" s="20">
        <f t="shared" si="21"/>
        <v>6546548.6099999994</v>
      </c>
      <c r="AX153" s="20">
        <f t="shared" si="21"/>
        <v>613624</v>
      </c>
      <c r="AY153" s="20">
        <f t="shared" si="21"/>
        <v>0</v>
      </c>
      <c r="AZ153" s="20">
        <f t="shared" si="21"/>
        <v>7893773.2300000004</v>
      </c>
      <c r="BA153" s="20">
        <f t="shared" si="22"/>
        <v>0</v>
      </c>
      <c r="BB153" s="20">
        <f t="shared" si="22"/>
        <v>0</v>
      </c>
      <c r="BC153" s="20">
        <f t="shared" si="22"/>
        <v>4079903.85</v>
      </c>
      <c r="BD153" s="21">
        <f t="shared" si="23"/>
        <v>23207370.27</v>
      </c>
    </row>
    <row r="154" spans="1:56" s="16" customFormat="1" ht="16.5" customHeight="1" x14ac:dyDescent="0.2">
      <c r="A154" s="7">
        <v>1</v>
      </c>
      <c r="B154" s="11" t="s">
        <v>124</v>
      </c>
      <c r="C154" s="65">
        <v>78</v>
      </c>
      <c r="D154" s="65" t="s">
        <v>125</v>
      </c>
      <c r="E154" s="12" t="s">
        <v>18</v>
      </c>
      <c r="F154" s="12">
        <v>520</v>
      </c>
      <c r="G154" s="18"/>
      <c r="H154" s="12">
        <v>6966</v>
      </c>
      <c r="I154" s="12">
        <v>3245</v>
      </c>
      <c r="J154" s="12">
        <v>1471</v>
      </c>
      <c r="K154" s="12">
        <v>0</v>
      </c>
      <c r="L154" s="12">
        <v>441</v>
      </c>
      <c r="M154" s="12">
        <v>0</v>
      </c>
      <c r="N154" s="12">
        <v>0</v>
      </c>
      <c r="O154" s="12">
        <v>144</v>
      </c>
      <c r="P154" s="12">
        <v>1</v>
      </c>
      <c r="Q154" s="18"/>
      <c r="R154" s="12">
        <v>8</v>
      </c>
      <c r="S154" s="12">
        <v>4</v>
      </c>
      <c r="T154" s="12">
        <v>0</v>
      </c>
      <c r="U154" s="12">
        <v>0</v>
      </c>
      <c r="V154" s="12">
        <v>1</v>
      </c>
      <c r="W154" s="12">
        <v>0</v>
      </c>
      <c r="X154" s="12">
        <v>0</v>
      </c>
      <c r="Y154" s="12">
        <v>0</v>
      </c>
      <c r="Z154" s="12">
        <v>378</v>
      </c>
      <c r="AA154" s="18"/>
      <c r="AB154" s="12">
        <v>4680</v>
      </c>
      <c r="AC154" s="12">
        <v>2180</v>
      </c>
      <c r="AD154" s="12">
        <v>1057</v>
      </c>
      <c r="AE154" s="12">
        <v>0</v>
      </c>
      <c r="AF154" s="12">
        <v>321</v>
      </c>
      <c r="AG154" s="12">
        <v>0</v>
      </c>
      <c r="AH154" s="12">
        <v>0</v>
      </c>
      <c r="AI154" s="12">
        <v>91</v>
      </c>
      <c r="AJ154" s="12">
        <v>53</v>
      </c>
      <c r="AK154" s="18"/>
      <c r="AL154" s="12">
        <v>790</v>
      </c>
      <c r="AM154" s="12">
        <v>368</v>
      </c>
      <c r="AN154" s="12">
        <v>147</v>
      </c>
      <c r="AO154" s="12">
        <v>0</v>
      </c>
      <c r="AP154" s="12">
        <v>45</v>
      </c>
      <c r="AQ154" s="12">
        <v>0</v>
      </c>
      <c r="AR154" s="12">
        <v>0</v>
      </c>
      <c r="AS154" s="12">
        <v>14</v>
      </c>
      <c r="AT154" s="13">
        <f t="shared" si="21"/>
        <v>952</v>
      </c>
      <c r="AU154" s="14">
        <f t="shared" si="21"/>
        <v>0</v>
      </c>
      <c r="AV154" s="14">
        <f t="shared" si="21"/>
        <v>12444</v>
      </c>
      <c r="AW154" s="14">
        <f t="shared" si="21"/>
        <v>5797</v>
      </c>
      <c r="AX154" s="14">
        <f t="shared" si="21"/>
        <v>2675</v>
      </c>
      <c r="AY154" s="14">
        <f t="shared" si="21"/>
        <v>0</v>
      </c>
      <c r="AZ154" s="14">
        <f t="shared" ref="AZ154:BC215" si="30">AP154+AF154+V154+L154</f>
        <v>808</v>
      </c>
      <c r="BA154" s="14">
        <f t="shared" si="22"/>
        <v>0</v>
      </c>
      <c r="BB154" s="14">
        <f t="shared" si="22"/>
        <v>0</v>
      </c>
      <c r="BC154" s="14">
        <f t="shared" si="22"/>
        <v>249</v>
      </c>
      <c r="BD154" s="15"/>
    </row>
    <row r="155" spans="1:56" s="24" customFormat="1" ht="15.75" customHeight="1" x14ac:dyDescent="0.2">
      <c r="A155" s="7">
        <v>1</v>
      </c>
      <c r="B155" s="23"/>
      <c r="C155" s="66"/>
      <c r="D155" s="66"/>
      <c r="E155" s="18" t="s">
        <v>19</v>
      </c>
      <c r="F155" s="18">
        <v>1885982.29</v>
      </c>
      <c r="G155" s="18">
        <f t="shared" si="26"/>
        <v>12565356.24</v>
      </c>
      <c r="H155" s="18">
        <v>4824511.1100000003</v>
      </c>
      <c r="I155" s="18">
        <v>6547631.9500000002</v>
      </c>
      <c r="J155" s="18">
        <v>1193213.18</v>
      </c>
      <c r="K155" s="18">
        <v>0</v>
      </c>
      <c r="L155" s="18">
        <v>13323802.140000001</v>
      </c>
      <c r="M155" s="18">
        <v>0</v>
      </c>
      <c r="N155" s="18">
        <v>0</v>
      </c>
      <c r="O155" s="18">
        <v>2415021.16</v>
      </c>
      <c r="P155" s="18">
        <v>3978.55</v>
      </c>
      <c r="Q155" s="18">
        <f t="shared" si="27"/>
        <v>12886.279999999999</v>
      </c>
      <c r="R155" s="18">
        <v>5466.87</v>
      </c>
      <c r="S155" s="18">
        <v>7419.41</v>
      </c>
      <c r="T155" s="18">
        <v>0</v>
      </c>
      <c r="U155" s="18">
        <v>0</v>
      </c>
      <c r="V155" s="18">
        <v>24357.96</v>
      </c>
      <c r="W155" s="18">
        <v>0</v>
      </c>
      <c r="X155" s="18">
        <v>0</v>
      </c>
      <c r="Y155" s="18">
        <v>0</v>
      </c>
      <c r="Z155" s="18">
        <v>1371220.07</v>
      </c>
      <c r="AA155" s="18">
        <f t="shared" si="28"/>
        <v>8497434.8399999999</v>
      </c>
      <c r="AB155" s="18">
        <v>3241397.22</v>
      </c>
      <c r="AC155" s="18">
        <v>4399093.6100000003</v>
      </c>
      <c r="AD155" s="18">
        <v>856944.01</v>
      </c>
      <c r="AE155" s="18">
        <v>0</v>
      </c>
      <c r="AF155" s="18">
        <v>9597034.8100000005</v>
      </c>
      <c r="AG155" s="18">
        <v>0</v>
      </c>
      <c r="AH155" s="18">
        <v>0</v>
      </c>
      <c r="AI155" s="18">
        <v>1530351.95</v>
      </c>
      <c r="AJ155" s="18">
        <v>193724.43</v>
      </c>
      <c r="AK155" s="18">
        <f t="shared" si="29"/>
        <v>1409023.29</v>
      </c>
      <c r="AL155" s="18">
        <v>547142.39</v>
      </c>
      <c r="AM155" s="18">
        <v>742559.58</v>
      </c>
      <c r="AN155" s="18">
        <v>119321.32</v>
      </c>
      <c r="AO155" s="18">
        <v>0</v>
      </c>
      <c r="AP155" s="18">
        <v>1412761.47</v>
      </c>
      <c r="AQ155" s="18">
        <v>0</v>
      </c>
      <c r="AR155" s="18">
        <v>0</v>
      </c>
      <c r="AS155" s="18">
        <v>247371.96</v>
      </c>
      <c r="AT155" s="19">
        <f t="shared" ref="AT155:AY197" si="31">AJ155+Z155+P155+F155</f>
        <v>3454905.34</v>
      </c>
      <c r="AU155" s="20">
        <f t="shared" si="31"/>
        <v>22484700.649999999</v>
      </c>
      <c r="AV155" s="20">
        <f t="shared" si="31"/>
        <v>8618517.5899999999</v>
      </c>
      <c r="AW155" s="20">
        <f t="shared" si="31"/>
        <v>11696704.550000001</v>
      </c>
      <c r="AX155" s="20">
        <f t="shared" si="31"/>
        <v>2169478.5099999998</v>
      </c>
      <c r="AY155" s="20">
        <f t="shared" si="31"/>
        <v>0</v>
      </c>
      <c r="AZ155" s="20">
        <f t="shared" si="30"/>
        <v>24357956.380000003</v>
      </c>
      <c r="BA155" s="20">
        <f t="shared" si="22"/>
        <v>0</v>
      </c>
      <c r="BB155" s="20">
        <f t="shared" si="22"/>
        <v>0</v>
      </c>
      <c r="BC155" s="20">
        <f t="shared" si="22"/>
        <v>4192745.0700000003</v>
      </c>
      <c r="BD155" s="21">
        <f t="shared" si="23"/>
        <v>54490307.439999998</v>
      </c>
    </row>
    <row r="156" spans="1:56" s="16" customFormat="1" ht="19.5" customHeight="1" x14ac:dyDescent="0.2">
      <c r="A156" s="7">
        <v>1</v>
      </c>
      <c r="B156" s="11" t="s">
        <v>126</v>
      </c>
      <c r="C156" s="65">
        <v>79</v>
      </c>
      <c r="D156" s="65" t="s">
        <v>127</v>
      </c>
      <c r="E156" s="12" t="s">
        <v>18</v>
      </c>
      <c r="F156" s="12">
        <v>1309</v>
      </c>
      <c r="G156" s="18"/>
      <c r="H156" s="12">
        <v>10624</v>
      </c>
      <c r="I156" s="12">
        <v>7255</v>
      </c>
      <c r="J156" s="12">
        <v>899</v>
      </c>
      <c r="K156" s="12">
        <v>0</v>
      </c>
      <c r="L156" s="12">
        <v>595</v>
      </c>
      <c r="M156" s="12">
        <v>0</v>
      </c>
      <c r="N156" s="12">
        <v>0</v>
      </c>
      <c r="O156" s="12">
        <v>300</v>
      </c>
      <c r="P156" s="12">
        <v>1</v>
      </c>
      <c r="Q156" s="18"/>
      <c r="R156" s="12">
        <v>8</v>
      </c>
      <c r="S156" s="12">
        <v>6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482</v>
      </c>
      <c r="AA156" s="18"/>
      <c r="AB156" s="12">
        <v>3930</v>
      </c>
      <c r="AC156" s="12">
        <v>2684</v>
      </c>
      <c r="AD156" s="12">
        <v>372</v>
      </c>
      <c r="AE156" s="12">
        <v>0</v>
      </c>
      <c r="AF156" s="12">
        <v>239</v>
      </c>
      <c r="AG156" s="12">
        <v>0</v>
      </c>
      <c r="AH156" s="12">
        <v>0</v>
      </c>
      <c r="AI156" s="12">
        <v>110</v>
      </c>
      <c r="AJ156" s="12">
        <v>11</v>
      </c>
      <c r="AK156" s="18"/>
      <c r="AL156" s="12">
        <v>82</v>
      </c>
      <c r="AM156" s="12">
        <v>56</v>
      </c>
      <c r="AN156" s="12">
        <v>4</v>
      </c>
      <c r="AO156" s="12">
        <v>0</v>
      </c>
      <c r="AP156" s="12">
        <v>2</v>
      </c>
      <c r="AQ156" s="12">
        <v>0</v>
      </c>
      <c r="AR156" s="12">
        <v>0</v>
      </c>
      <c r="AS156" s="12">
        <v>2</v>
      </c>
      <c r="AT156" s="13">
        <f t="shared" si="31"/>
        <v>1803</v>
      </c>
      <c r="AU156" s="14">
        <f t="shared" si="31"/>
        <v>0</v>
      </c>
      <c r="AV156" s="14">
        <f t="shared" si="31"/>
        <v>14644</v>
      </c>
      <c r="AW156" s="14">
        <f t="shared" si="31"/>
        <v>10001</v>
      </c>
      <c r="AX156" s="14">
        <f t="shared" si="31"/>
        <v>1275</v>
      </c>
      <c r="AY156" s="14">
        <f t="shared" si="31"/>
        <v>0</v>
      </c>
      <c r="AZ156" s="14">
        <f t="shared" si="30"/>
        <v>836</v>
      </c>
      <c r="BA156" s="14">
        <f t="shared" si="22"/>
        <v>0</v>
      </c>
      <c r="BB156" s="14">
        <f t="shared" si="22"/>
        <v>0</v>
      </c>
      <c r="BC156" s="14">
        <f t="shared" si="22"/>
        <v>412</v>
      </c>
      <c r="BD156" s="15"/>
    </row>
    <row r="157" spans="1:56" s="24" customFormat="1" ht="15.75" customHeight="1" x14ac:dyDescent="0.2">
      <c r="A157" s="7">
        <v>1</v>
      </c>
      <c r="B157" s="23"/>
      <c r="C157" s="66"/>
      <c r="D157" s="66"/>
      <c r="E157" s="18" t="s">
        <v>19</v>
      </c>
      <c r="F157" s="18">
        <v>4714903.3899999997</v>
      </c>
      <c r="G157" s="18">
        <f t="shared" si="26"/>
        <v>28528458.849999998</v>
      </c>
      <c r="H157" s="18">
        <v>10302452.83</v>
      </c>
      <c r="I157" s="18">
        <v>17351202.890000001</v>
      </c>
      <c r="J157" s="18">
        <v>874803.13</v>
      </c>
      <c r="K157" s="18">
        <v>0</v>
      </c>
      <c r="L157" s="18">
        <v>21641099.719999999</v>
      </c>
      <c r="M157" s="18">
        <v>0</v>
      </c>
      <c r="N157" s="18">
        <v>0</v>
      </c>
      <c r="O157" s="18">
        <v>5871298.1299999999</v>
      </c>
      <c r="P157" s="18">
        <v>1664.14</v>
      </c>
      <c r="Q157" s="18">
        <f t="shared" si="27"/>
        <v>20706.400000000001</v>
      </c>
      <c r="R157" s="18">
        <v>7720.31</v>
      </c>
      <c r="S157" s="18">
        <v>12986.09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1734782.69</v>
      </c>
      <c r="AA157" s="18">
        <f t="shared" si="28"/>
        <v>10584917.91</v>
      </c>
      <c r="AB157" s="18">
        <v>3811456.21</v>
      </c>
      <c r="AC157" s="18">
        <v>6411131.8899999997</v>
      </c>
      <c r="AD157" s="18">
        <v>362329.81</v>
      </c>
      <c r="AE157" s="18">
        <v>0</v>
      </c>
      <c r="AF157" s="18">
        <v>8547325.0999999996</v>
      </c>
      <c r="AG157" s="18">
        <v>0</v>
      </c>
      <c r="AH157" s="18">
        <v>0</v>
      </c>
      <c r="AI157" s="18">
        <v>1933519.87</v>
      </c>
      <c r="AJ157" s="18">
        <v>39199.96</v>
      </c>
      <c r="AK157" s="18">
        <f t="shared" si="29"/>
        <v>215564.92</v>
      </c>
      <c r="AL157" s="18">
        <v>78984.679999999993</v>
      </c>
      <c r="AM157" s="18">
        <v>132857.67000000001</v>
      </c>
      <c r="AN157" s="18">
        <v>3722.57</v>
      </c>
      <c r="AO157" s="18">
        <v>0</v>
      </c>
      <c r="AP157" s="18">
        <v>121238.66</v>
      </c>
      <c r="AQ157" s="18">
        <v>0</v>
      </c>
      <c r="AR157" s="18">
        <v>0</v>
      </c>
      <c r="AS157" s="18">
        <v>55018.86</v>
      </c>
      <c r="AT157" s="19">
        <f t="shared" si="31"/>
        <v>6490550.1799999997</v>
      </c>
      <c r="AU157" s="20">
        <f t="shared" si="31"/>
        <v>39349648.079999998</v>
      </c>
      <c r="AV157" s="20">
        <f t="shared" si="31"/>
        <v>14200614.030000001</v>
      </c>
      <c r="AW157" s="20">
        <f t="shared" si="31"/>
        <v>23908178.539999999</v>
      </c>
      <c r="AX157" s="20">
        <f t="shared" si="31"/>
        <v>1240855.51</v>
      </c>
      <c r="AY157" s="20">
        <f t="shared" si="31"/>
        <v>0</v>
      </c>
      <c r="AZ157" s="20">
        <f t="shared" si="30"/>
        <v>30309663.479999997</v>
      </c>
      <c r="BA157" s="20">
        <f t="shared" si="22"/>
        <v>0</v>
      </c>
      <c r="BB157" s="20">
        <f t="shared" si="22"/>
        <v>0</v>
      </c>
      <c r="BC157" s="20">
        <f t="shared" si="22"/>
        <v>7859836.8600000003</v>
      </c>
      <c r="BD157" s="21">
        <f t="shared" si="23"/>
        <v>84009698.599999994</v>
      </c>
    </row>
    <row r="158" spans="1:56" s="16" customFormat="1" ht="18.75" customHeight="1" x14ac:dyDescent="0.2">
      <c r="A158" s="7">
        <v>1</v>
      </c>
      <c r="B158" s="11" t="s">
        <v>128</v>
      </c>
      <c r="C158" s="65">
        <v>80</v>
      </c>
      <c r="D158" s="65" t="s">
        <v>129</v>
      </c>
      <c r="E158" s="12" t="s">
        <v>18</v>
      </c>
      <c r="F158" s="12">
        <v>0</v>
      </c>
      <c r="G158" s="18"/>
      <c r="H158" s="12">
        <v>2219</v>
      </c>
      <c r="I158" s="12">
        <v>1144</v>
      </c>
      <c r="J158" s="12">
        <v>123</v>
      </c>
      <c r="K158" s="12">
        <v>0</v>
      </c>
      <c r="L158" s="12">
        <v>271</v>
      </c>
      <c r="M158" s="12">
        <v>0</v>
      </c>
      <c r="N158" s="12">
        <v>37</v>
      </c>
      <c r="O158" s="12">
        <v>74</v>
      </c>
      <c r="P158" s="12">
        <v>0</v>
      </c>
      <c r="Q158" s="18">
        <f t="shared" si="27"/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8"/>
      <c r="AB158" s="12">
        <v>911</v>
      </c>
      <c r="AC158" s="12">
        <v>470</v>
      </c>
      <c r="AD158" s="12">
        <v>58</v>
      </c>
      <c r="AE158" s="12">
        <v>0</v>
      </c>
      <c r="AF158" s="12">
        <v>110</v>
      </c>
      <c r="AG158" s="12">
        <v>0</v>
      </c>
      <c r="AH158" s="12">
        <v>11</v>
      </c>
      <c r="AI158" s="12">
        <v>35</v>
      </c>
      <c r="AJ158" s="12">
        <v>0</v>
      </c>
      <c r="AK158" s="18"/>
      <c r="AL158" s="12">
        <v>26</v>
      </c>
      <c r="AM158" s="12">
        <v>13</v>
      </c>
      <c r="AN158" s="12">
        <v>0</v>
      </c>
      <c r="AO158" s="12">
        <v>0</v>
      </c>
      <c r="AP158" s="12">
        <v>2</v>
      </c>
      <c r="AQ158" s="12">
        <v>0</v>
      </c>
      <c r="AR158" s="12">
        <v>0</v>
      </c>
      <c r="AS158" s="12">
        <v>0</v>
      </c>
      <c r="AT158" s="13">
        <f t="shared" si="31"/>
        <v>0</v>
      </c>
      <c r="AU158" s="14">
        <f t="shared" si="31"/>
        <v>0</v>
      </c>
      <c r="AV158" s="14">
        <f t="shared" si="31"/>
        <v>3156</v>
      </c>
      <c r="AW158" s="14">
        <f t="shared" si="31"/>
        <v>1627</v>
      </c>
      <c r="AX158" s="14">
        <f t="shared" si="31"/>
        <v>181</v>
      </c>
      <c r="AY158" s="14">
        <f t="shared" si="31"/>
        <v>0</v>
      </c>
      <c r="AZ158" s="14">
        <f t="shared" si="30"/>
        <v>383</v>
      </c>
      <c r="BA158" s="14">
        <f t="shared" si="22"/>
        <v>0</v>
      </c>
      <c r="BB158" s="14">
        <f t="shared" si="22"/>
        <v>48</v>
      </c>
      <c r="BC158" s="20">
        <f t="shared" si="22"/>
        <v>109</v>
      </c>
      <c r="BD158" s="15"/>
    </row>
    <row r="159" spans="1:56" s="24" customFormat="1" ht="13.5" customHeight="1" x14ac:dyDescent="0.2">
      <c r="A159" s="7">
        <v>1</v>
      </c>
      <c r="B159" s="25"/>
      <c r="C159" s="66"/>
      <c r="D159" s="66"/>
      <c r="E159" s="18" t="s">
        <v>19</v>
      </c>
      <c r="F159" s="18">
        <v>0</v>
      </c>
      <c r="G159" s="18">
        <f t="shared" si="26"/>
        <v>3181512.53</v>
      </c>
      <c r="H159" s="18">
        <v>1485329.53</v>
      </c>
      <c r="I159" s="18">
        <v>1576885.69</v>
      </c>
      <c r="J159" s="18">
        <v>119297.31</v>
      </c>
      <c r="K159" s="18">
        <v>0</v>
      </c>
      <c r="L159" s="18">
        <v>11802436.91</v>
      </c>
      <c r="M159" s="18">
        <v>0</v>
      </c>
      <c r="N159" s="18">
        <v>3150001.15</v>
      </c>
      <c r="O159" s="18">
        <v>1640859.72</v>
      </c>
      <c r="P159" s="18">
        <v>0</v>
      </c>
      <c r="Q159" s="18">
        <f t="shared" si="27"/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f t="shared" si="28"/>
        <v>1322601.3</v>
      </c>
      <c r="AB159" s="18">
        <v>609806.66</v>
      </c>
      <c r="AC159" s="18">
        <v>656912.35</v>
      </c>
      <c r="AD159" s="18">
        <v>55882.29</v>
      </c>
      <c r="AE159" s="18">
        <v>0</v>
      </c>
      <c r="AF159" s="18">
        <v>4661466.68</v>
      </c>
      <c r="AG159" s="18">
        <v>0</v>
      </c>
      <c r="AH159" s="18">
        <v>935603.45</v>
      </c>
      <c r="AI159" s="18">
        <v>751064.07</v>
      </c>
      <c r="AJ159" s="18">
        <v>0</v>
      </c>
      <c r="AK159" s="18">
        <f t="shared" si="29"/>
        <v>35233.97</v>
      </c>
      <c r="AL159" s="18">
        <v>17187.34</v>
      </c>
      <c r="AM159" s="18">
        <v>18046.63</v>
      </c>
      <c r="AN159" s="18">
        <v>0</v>
      </c>
      <c r="AO159" s="18">
        <v>0</v>
      </c>
      <c r="AP159" s="18">
        <v>66120.100000000006</v>
      </c>
      <c r="AQ159" s="18">
        <v>0</v>
      </c>
      <c r="AR159" s="18">
        <v>0</v>
      </c>
      <c r="AS159" s="18">
        <v>0</v>
      </c>
      <c r="AT159" s="19">
        <f t="shared" si="31"/>
        <v>0</v>
      </c>
      <c r="AU159" s="20">
        <f t="shared" si="31"/>
        <v>4539347.8</v>
      </c>
      <c r="AV159" s="20">
        <f t="shared" si="31"/>
        <v>2112323.5300000003</v>
      </c>
      <c r="AW159" s="20">
        <f t="shared" si="31"/>
        <v>2251844.67</v>
      </c>
      <c r="AX159" s="20">
        <f t="shared" si="31"/>
        <v>175179.6</v>
      </c>
      <c r="AY159" s="20">
        <f t="shared" si="31"/>
        <v>0</v>
      </c>
      <c r="AZ159" s="20">
        <f t="shared" si="30"/>
        <v>16530023.689999999</v>
      </c>
      <c r="BA159" s="20">
        <f t="shared" si="22"/>
        <v>0</v>
      </c>
      <c r="BB159" s="20">
        <f t="shared" si="22"/>
        <v>4085604.5999999996</v>
      </c>
      <c r="BC159" s="20">
        <f t="shared" si="22"/>
        <v>2391923.79</v>
      </c>
      <c r="BD159" s="21">
        <f t="shared" si="23"/>
        <v>23461295.280000001</v>
      </c>
    </row>
    <row r="160" spans="1:56" s="16" customFormat="1" ht="18" customHeight="1" x14ac:dyDescent="0.2">
      <c r="A160" s="7">
        <v>1</v>
      </c>
      <c r="B160" s="11" t="s">
        <v>130</v>
      </c>
      <c r="C160" s="65">
        <v>81</v>
      </c>
      <c r="D160" s="65" t="s">
        <v>131</v>
      </c>
      <c r="E160" s="12" t="s">
        <v>18</v>
      </c>
      <c r="F160" s="12">
        <v>966</v>
      </c>
      <c r="G160" s="18"/>
      <c r="H160" s="12">
        <v>4267</v>
      </c>
      <c r="I160" s="12">
        <v>3442</v>
      </c>
      <c r="J160" s="12">
        <v>1044</v>
      </c>
      <c r="K160" s="12">
        <v>0</v>
      </c>
      <c r="L160" s="12">
        <v>454</v>
      </c>
      <c r="M160" s="12">
        <v>0</v>
      </c>
      <c r="N160" s="12">
        <v>0</v>
      </c>
      <c r="O160" s="12">
        <v>166</v>
      </c>
      <c r="P160" s="12">
        <v>1</v>
      </c>
      <c r="Q160" s="18"/>
      <c r="R160" s="12">
        <v>4</v>
      </c>
      <c r="S160" s="12">
        <v>3</v>
      </c>
      <c r="T160" s="12">
        <v>2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730</v>
      </c>
      <c r="AA160" s="18"/>
      <c r="AB160" s="12">
        <v>3445</v>
      </c>
      <c r="AC160" s="12">
        <v>2779</v>
      </c>
      <c r="AD160" s="12">
        <v>738</v>
      </c>
      <c r="AE160" s="12">
        <v>0</v>
      </c>
      <c r="AF160" s="12">
        <v>311</v>
      </c>
      <c r="AG160" s="12">
        <v>0</v>
      </c>
      <c r="AH160" s="12">
        <v>0</v>
      </c>
      <c r="AI160" s="12">
        <v>149</v>
      </c>
      <c r="AJ160" s="12">
        <v>8</v>
      </c>
      <c r="AK160" s="18"/>
      <c r="AL160" s="12">
        <v>39</v>
      </c>
      <c r="AM160" s="12">
        <v>31</v>
      </c>
      <c r="AN160" s="12">
        <v>4</v>
      </c>
      <c r="AO160" s="12">
        <v>0</v>
      </c>
      <c r="AP160" s="12">
        <v>3</v>
      </c>
      <c r="AQ160" s="12">
        <v>0</v>
      </c>
      <c r="AR160" s="12">
        <v>0</v>
      </c>
      <c r="AS160" s="12">
        <v>1</v>
      </c>
      <c r="AT160" s="13">
        <f t="shared" si="31"/>
        <v>1705</v>
      </c>
      <c r="AU160" s="14">
        <f t="shared" si="31"/>
        <v>0</v>
      </c>
      <c r="AV160" s="14">
        <f t="shared" si="31"/>
        <v>7755</v>
      </c>
      <c r="AW160" s="14">
        <f t="shared" si="31"/>
        <v>6255</v>
      </c>
      <c r="AX160" s="14">
        <f t="shared" si="31"/>
        <v>1788</v>
      </c>
      <c r="AY160" s="14">
        <f t="shared" si="31"/>
        <v>0</v>
      </c>
      <c r="AZ160" s="14">
        <f t="shared" si="30"/>
        <v>768</v>
      </c>
      <c r="BA160" s="14">
        <f t="shared" si="22"/>
        <v>0</v>
      </c>
      <c r="BB160" s="14">
        <f t="shared" si="22"/>
        <v>0</v>
      </c>
      <c r="BC160" s="14">
        <f t="shared" si="22"/>
        <v>316</v>
      </c>
      <c r="BD160" s="15"/>
    </row>
    <row r="161" spans="1:56" s="24" customFormat="1" ht="18" customHeight="1" x14ac:dyDescent="0.2">
      <c r="A161" s="7">
        <v>1</v>
      </c>
      <c r="B161" s="23"/>
      <c r="C161" s="66"/>
      <c r="D161" s="66"/>
      <c r="E161" s="18" t="s">
        <v>19</v>
      </c>
      <c r="F161" s="18">
        <v>3451233.24</v>
      </c>
      <c r="G161" s="18">
        <f t="shared" si="26"/>
        <v>14689983.629999999</v>
      </c>
      <c r="H161" s="18">
        <v>4986424.8099999996</v>
      </c>
      <c r="I161" s="18">
        <v>8687614.4600000009</v>
      </c>
      <c r="J161" s="18">
        <v>1015944.36</v>
      </c>
      <c r="K161" s="18">
        <v>0</v>
      </c>
      <c r="L161" s="18">
        <v>16594752.4</v>
      </c>
      <c r="M161" s="18">
        <v>0</v>
      </c>
      <c r="N161" s="18">
        <v>0</v>
      </c>
      <c r="O161" s="18">
        <v>3523327.27</v>
      </c>
      <c r="P161" s="18">
        <v>3335.34</v>
      </c>
      <c r="Q161" s="18">
        <f t="shared" si="27"/>
        <v>13402.48</v>
      </c>
      <c r="R161" s="18">
        <v>4253.0200000000004</v>
      </c>
      <c r="S161" s="18">
        <v>7409.83</v>
      </c>
      <c r="T161" s="18">
        <v>1739.63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2606769.2599999998</v>
      </c>
      <c r="AA161" s="18">
        <f t="shared" si="28"/>
        <v>11756703.529999999</v>
      </c>
      <c r="AB161" s="18">
        <v>4025243.23</v>
      </c>
      <c r="AC161" s="18">
        <v>7012992.7999999998</v>
      </c>
      <c r="AD161" s="18">
        <v>718467.5</v>
      </c>
      <c r="AE161" s="18">
        <v>0</v>
      </c>
      <c r="AF161" s="18">
        <v>11044667.99</v>
      </c>
      <c r="AG161" s="18">
        <v>0</v>
      </c>
      <c r="AH161" s="18">
        <v>0</v>
      </c>
      <c r="AI161" s="18">
        <v>3180408.02</v>
      </c>
      <c r="AJ161" s="18">
        <v>29601.05</v>
      </c>
      <c r="AK161" s="18">
        <f t="shared" si="29"/>
        <v>126587.09</v>
      </c>
      <c r="AL161" s="18">
        <v>44892.95</v>
      </c>
      <c r="AM161" s="18">
        <v>78214.880000000005</v>
      </c>
      <c r="AN161" s="18">
        <v>3479.26</v>
      </c>
      <c r="AO161" s="18">
        <v>0</v>
      </c>
      <c r="AP161" s="18">
        <v>111001.69</v>
      </c>
      <c r="AQ161" s="18">
        <v>0</v>
      </c>
      <c r="AR161" s="18">
        <v>0</v>
      </c>
      <c r="AS161" s="18">
        <v>20171.72</v>
      </c>
      <c r="AT161" s="19">
        <f t="shared" si="31"/>
        <v>6090938.8899999997</v>
      </c>
      <c r="AU161" s="20">
        <f t="shared" si="31"/>
        <v>26586676.729999997</v>
      </c>
      <c r="AV161" s="20">
        <f t="shared" si="31"/>
        <v>9060814.0099999998</v>
      </c>
      <c r="AW161" s="20">
        <f t="shared" si="31"/>
        <v>15786231.970000001</v>
      </c>
      <c r="AX161" s="20">
        <f t="shared" si="31"/>
        <v>1739630.75</v>
      </c>
      <c r="AY161" s="20">
        <f t="shared" si="31"/>
        <v>0</v>
      </c>
      <c r="AZ161" s="20">
        <f t="shared" si="30"/>
        <v>27750422.079999998</v>
      </c>
      <c r="BA161" s="20">
        <f t="shared" si="22"/>
        <v>0</v>
      </c>
      <c r="BB161" s="20">
        <f t="shared" si="22"/>
        <v>0</v>
      </c>
      <c r="BC161" s="20">
        <f t="shared" si="22"/>
        <v>6723907.0099999998</v>
      </c>
      <c r="BD161" s="21">
        <f t="shared" si="23"/>
        <v>67151944.709999993</v>
      </c>
    </row>
    <row r="162" spans="1:56" s="16" customFormat="1" ht="16.5" customHeight="1" x14ac:dyDescent="0.2">
      <c r="A162" s="7">
        <v>1</v>
      </c>
      <c r="B162" s="11" t="s">
        <v>132</v>
      </c>
      <c r="C162" s="65">
        <v>82</v>
      </c>
      <c r="D162" s="65" t="s">
        <v>133</v>
      </c>
      <c r="E162" s="12" t="s">
        <v>18</v>
      </c>
      <c r="F162" s="12">
        <v>1186</v>
      </c>
      <c r="G162" s="18"/>
      <c r="H162" s="12">
        <v>10965</v>
      </c>
      <c r="I162" s="12">
        <v>5586</v>
      </c>
      <c r="J162" s="12">
        <v>1780</v>
      </c>
      <c r="K162" s="12">
        <v>183</v>
      </c>
      <c r="L162" s="12">
        <v>533</v>
      </c>
      <c r="M162" s="12">
        <v>0</v>
      </c>
      <c r="N162" s="12">
        <v>0</v>
      </c>
      <c r="O162" s="12">
        <v>274</v>
      </c>
      <c r="P162" s="12">
        <v>4</v>
      </c>
      <c r="Q162" s="18"/>
      <c r="R162" s="12">
        <v>14</v>
      </c>
      <c r="S162" s="12">
        <v>7</v>
      </c>
      <c r="T162" s="12">
        <v>2</v>
      </c>
      <c r="U162" s="12">
        <v>0</v>
      </c>
      <c r="V162" s="12">
        <v>1</v>
      </c>
      <c r="W162" s="12">
        <v>0</v>
      </c>
      <c r="X162" s="12">
        <v>0</v>
      </c>
      <c r="Y162" s="12">
        <v>0</v>
      </c>
      <c r="Z162" s="12">
        <v>45</v>
      </c>
      <c r="AA162" s="18"/>
      <c r="AB162" s="12">
        <v>1154</v>
      </c>
      <c r="AC162" s="12">
        <v>588</v>
      </c>
      <c r="AD162" s="12">
        <v>31</v>
      </c>
      <c r="AE162" s="12">
        <v>6</v>
      </c>
      <c r="AF162" s="12">
        <v>27</v>
      </c>
      <c r="AG162" s="12">
        <v>0</v>
      </c>
      <c r="AH162" s="12">
        <v>0</v>
      </c>
      <c r="AI162" s="12">
        <v>6</v>
      </c>
      <c r="AJ162" s="12">
        <v>18</v>
      </c>
      <c r="AK162" s="18"/>
      <c r="AL162" s="12">
        <v>135</v>
      </c>
      <c r="AM162" s="12">
        <v>69</v>
      </c>
      <c r="AN162" s="12">
        <v>13</v>
      </c>
      <c r="AO162" s="12">
        <v>0</v>
      </c>
      <c r="AP162" s="12">
        <v>8</v>
      </c>
      <c r="AQ162" s="12">
        <v>0</v>
      </c>
      <c r="AR162" s="12">
        <v>0</v>
      </c>
      <c r="AS162" s="12">
        <v>2</v>
      </c>
      <c r="AT162" s="13">
        <f t="shared" si="31"/>
        <v>1253</v>
      </c>
      <c r="AU162" s="14">
        <f t="shared" si="31"/>
        <v>0</v>
      </c>
      <c r="AV162" s="14">
        <f t="shared" si="31"/>
        <v>12268</v>
      </c>
      <c r="AW162" s="14">
        <f t="shared" si="31"/>
        <v>6250</v>
      </c>
      <c r="AX162" s="14">
        <f t="shared" si="31"/>
        <v>1826</v>
      </c>
      <c r="AY162" s="14">
        <f t="shared" si="31"/>
        <v>189</v>
      </c>
      <c r="AZ162" s="14">
        <f t="shared" si="30"/>
        <v>569</v>
      </c>
      <c r="BA162" s="14">
        <f t="shared" si="22"/>
        <v>0</v>
      </c>
      <c r="BB162" s="14">
        <f t="shared" si="22"/>
        <v>0</v>
      </c>
      <c r="BC162" s="14">
        <f t="shared" si="22"/>
        <v>282</v>
      </c>
      <c r="BD162" s="15"/>
    </row>
    <row r="163" spans="1:56" s="24" customFormat="1" x14ac:dyDescent="0.2">
      <c r="A163" s="7">
        <v>1</v>
      </c>
      <c r="B163" s="34"/>
      <c r="C163" s="66"/>
      <c r="D163" s="66"/>
      <c r="E163" s="18" t="s">
        <v>19</v>
      </c>
      <c r="F163" s="18">
        <v>3520534.92</v>
      </c>
      <c r="G163" s="18">
        <f t="shared" si="26"/>
        <v>27525627.760000002</v>
      </c>
      <c r="H163" s="18">
        <v>10365319.74</v>
      </c>
      <c r="I163" s="18">
        <v>15717199.310000001</v>
      </c>
      <c r="J163" s="18">
        <v>1443108.71</v>
      </c>
      <c r="K163" s="18">
        <v>1238050.3700000001</v>
      </c>
      <c r="L163" s="18">
        <v>18120416.760000002</v>
      </c>
      <c r="M163" s="18">
        <v>0</v>
      </c>
      <c r="N163" s="18">
        <v>0</v>
      </c>
      <c r="O163" s="18">
        <v>4719514.26</v>
      </c>
      <c r="P163" s="18">
        <v>10476.44</v>
      </c>
      <c r="Q163" s="18">
        <f t="shared" si="27"/>
        <v>33710.99</v>
      </c>
      <c r="R163" s="18">
        <v>12808.71</v>
      </c>
      <c r="S163" s="18">
        <v>19422.169999999998</v>
      </c>
      <c r="T163" s="18">
        <v>1480.11</v>
      </c>
      <c r="U163" s="18">
        <v>0</v>
      </c>
      <c r="V163" s="18">
        <v>38677.519999999997</v>
      </c>
      <c r="W163" s="18">
        <v>0</v>
      </c>
      <c r="X163" s="18">
        <v>0</v>
      </c>
      <c r="Y163" s="18">
        <v>0</v>
      </c>
      <c r="Z163" s="18">
        <v>132094.07999999999</v>
      </c>
      <c r="AA163" s="18">
        <f t="shared" si="28"/>
        <v>2768654.5900000003</v>
      </c>
      <c r="AB163" s="18">
        <v>1090277.32</v>
      </c>
      <c r="AC163" s="18">
        <v>1653215.37</v>
      </c>
      <c r="AD163" s="18">
        <v>25161.9</v>
      </c>
      <c r="AE163" s="18">
        <v>36975.760000000002</v>
      </c>
      <c r="AF163" s="18">
        <v>908921.65</v>
      </c>
      <c r="AG163" s="18">
        <v>0</v>
      </c>
      <c r="AH163" s="18">
        <v>0</v>
      </c>
      <c r="AI163" s="18">
        <v>106820.28</v>
      </c>
      <c r="AJ163" s="18">
        <v>53596.79</v>
      </c>
      <c r="AK163" s="18">
        <f t="shared" si="29"/>
        <v>331380.36000000004</v>
      </c>
      <c r="AL163" s="18">
        <v>127574.74</v>
      </c>
      <c r="AM163" s="18">
        <v>193444.84</v>
      </c>
      <c r="AN163" s="18">
        <v>10360.780000000001</v>
      </c>
      <c r="AO163" s="18">
        <v>0</v>
      </c>
      <c r="AP163" s="18">
        <v>270742.62</v>
      </c>
      <c r="AQ163" s="18">
        <v>0</v>
      </c>
      <c r="AR163" s="18">
        <v>0</v>
      </c>
      <c r="AS163" s="18">
        <v>29132.81</v>
      </c>
      <c r="AT163" s="19">
        <f t="shared" si="31"/>
        <v>3716702.23</v>
      </c>
      <c r="AU163" s="20">
        <f t="shared" si="31"/>
        <v>30659373.700000003</v>
      </c>
      <c r="AV163" s="20">
        <f t="shared" si="31"/>
        <v>11595980.51</v>
      </c>
      <c r="AW163" s="20">
        <f t="shared" si="31"/>
        <v>17583281.690000001</v>
      </c>
      <c r="AX163" s="20">
        <f t="shared" si="31"/>
        <v>1480111.5</v>
      </c>
      <c r="AY163" s="20">
        <f t="shared" si="31"/>
        <v>1275026.1300000001</v>
      </c>
      <c r="AZ163" s="20">
        <f t="shared" si="30"/>
        <v>19338758.550000001</v>
      </c>
      <c r="BA163" s="20">
        <f t="shared" si="22"/>
        <v>0</v>
      </c>
      <c r="BB163" s="20">
        <f t="shared" si="22"/>
        <v>0</v>
      </c>
      <c r="BC163" s="20">
        <f t="shared" si="22"/>
        <v>4855467.3499999996</v>
      </c>
      <c r="BD163" s="21">
        <f t="shared" si="23"/>
        <v>59845327.960000001</v>
      </c>
    </row>
    <row r="164" spans="1:56" s="16" customFormat="1" ht="19.5" customHeight="1" x14ac:dyDescent="0.2">
      <c r="A164" s="7">
        <v>1</v>
      </c>
      <c r="B164" s="11" t="s">
        <v>134</v>
      </c>
      <c r="C164" s="65">
        <v>83</v>
      </c>
      <c r="D164" s="65" t="s">
        <v>135</v>
      </c>
      <c r="E164" s="12" t="s">
        <v>18</v>
      </c>
      <c r="F164" s="12">
        <v>1055</v>
      </c>
      <c r="G164" s="18"/>
      <c r="H164" s="12">
        <v>9192</v>
      </c>
      <c r="I164" s="12">
        <v>7962</v>
      </c>
      <c r="J164" s="12">
        <v>2220</v>
      </c>
      <c r="K164" s="12">
        <v>0</v>
      </c>
      <c r="L164" s="12">
        <v>504</v>
      </c>
      <c r="M164" s="12">
        <v>0</v>
      </c>
      <c r="N164" s="12">
        <v>0</v>
      </c>
      <c r="O164" s="12">
        <v>347</v>
      </c>
      <c r="P164" s="12">
        <v>1</v>
      </c>
      <c r="Q164" s="18"/>
      <c r="R164" s="12">
        <v>6</v>
      </c>
      <c r="S164" s="12">
        <v>5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462</v>
      </c>
      <c r="AA164" s="18"/>
      <c r="AB164" s="12">
        <v>4113</v>
      </c>
      <c r="AC164" s="12">
        <v>3562</v>
      </c>
      <c r="AD164" s="12">
        <v>1021</v>
      </c>
      <c r="AE164" s="12">
        <v>0</v>
      </c>
      <c r="AF164" s="12">
        <v>180</v>
      </c>
      <c r="AG164" s="12">
        <v>0</v>
      </c>
      <c r="AH164" s="12">
        <v>0</v>
      </c>
      <c r="AI164" s="12">
        <v>213</v>
      </c>
      <c r="AJ164" s="12">
        <v>9</v>
      </c>
      <c r="AK164" s="18"/>
      <c r="AL164" s="12">
        <v>81</v>
      </c>
      <c r="AM164" s="12">
        <v>70</v>
      </c>
      <c r="AN164" s="12">
        <v>10</v>
      </c>
      <c r="AO164" s="12">
        <v>0</v>
      </c>
      <c r="AP164" s="12">
        <v>4</v>
      </c>
      <c r="AQ164" s="12">
        <v>0</v>
      </c>
      <c r="AR164" s="12">
        <v>0</v>
      </c>
      <c r="AS164" s="12">
        <v>2</v>
      </c>
      <c r="AT164" s="13">
        <f t="shared" si="31"/>
        <v>1527</v>
      </c>
      <c r="AU164" s="14">
        <f t="shared" si="31"/>
        <v>0</v>
      </c>
      <c r="AV164" s="14">
        <f t="shared" si="31"/>
        <v>13392</v>
      </c>
      <c r="AW164" s="14">
        <f t="shared" si="31"/>
        <v>11599</v>
      </c>
      <c r="AX164" s="14">
        <f t="shared" si="31"/>
        <v>3251</v>
      </c>
      <c r="AY164" s="14">
        <f t="shared" si="31"/>
        <v>0</v>
      </c>
      <c r="AZ164" s="14">
        <f t="shared" si="30"/>
        <v>688</v>
      </c>
      <c r="BA164" s="14">
        <f t="shared" si="22"/>
        <v>0</v>
      </c>
      <c r="BB164" s="14">
        <f t="shared" si="22"/>
        <v>0</v>
      </c>
      <c r="BC164" s="14">
        <f t="shared" si="22"/>
        <v>562</v>
      </c>
      <c r="BD164" s="15"/>
    </row>
    <row r="165" spans="1:56" s="24" customFormat="1" ht="16.899999999999999" customHeight="1" x14ac:dyDescent="0.2">
      <c r="A165" s="7">
        <v>1</v>
      </c>
      <c r="B165" s="23"/>
      <c r="C165" s="66"/>
      <c r="D165" s="66"/>
      <c r="E165" s="18" t="s">
        <v>19</v>
      </c>
      <c r="F165" s="18">
        <v>3815869.71</v>
      </c>
      <c r="G165" s="18">
        <f t="shared" si="26"/>
        <v>31329907.82</v>
      </c>
      <c r="H165" s="18">
        <v>8931717.7300000004</v>
      </c>
      <c r="I165" s="18">
        <v>20237884.989999998</v>
      </c>
      <c r="J165" s="18">
        <v>2160305.1</v>
      </c>
      <c r="K165" s="18">
        <v>0</v>
      </c>
      <c r="L165" s="18">
        <v>15237501.5</v>
      </c>
      <c r="M165" s="18">
        <v>0</v>
      </c>
      <c r="N165" s="18">
        <v>0</v>
      </c>
      <c r="O165" s="18">
        <v>7209853.1200000001</v>
      </c>
      <c r="P165" s="18">
        <v>3155.15</v>
      </c>
      <c r="Q165" s="18">
        <f t="shared" si="27"/>
        <v>19415.12</v>
      </c>
      <c r="R165" s="18">
        <v>5944.9</v>
      </c>
      <c r="S165" s="18">
        <v>13470.22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1668515.02</v>
      </c>
      <c r="AA165" s="18">
        <f t="shared" si="28"/>
        <v>14043368.779999999</v>
      </c>
      <c r="AB165" s="18">
        <v>3995964.02</v>
      </c>
      <c r="AC165" s="18">
        <v>9054233.75</v>
      </c>
      <c r="AD165" s="18">
        <v>993171.01</v>
      </c>
      <c r="AE165" s="18">
        <v>0</v>
      </c>
      <c r="AF165" s="18">
        <v>5531421.7800000003</v>
      </c>
      <c r="AG165" s="18">
        <v>0</v>
      </c>
      <c r="AH165" s="18">
        <v>0</v>
      </c>
      <c r="AI165" s="18">
        <v>4372427.0599999996</v>
      </c>
      <c r="AJ165" s="18">
        <v>32850.620000000003</v>
      </c>
      <c r="AK165" s="18">
        <f t="shared" si="29"/>
        <v>266739.26</v>
      </c>
      <c r="AL165" s="18">
        <v>78769.929999999993</v>
      </c>
      <c r="AM165" s="18">
        <v>178480.43</v>
      </c>
      <c r="AN165" s="18">
        <v>9488.9</v>
      </c>
      <c r="AO165" s="18">
        <v>0</v>
      </c>
      <c r="AP165" s="18">
        <v>104366.45</v>
      </c>
      <c r="AQ165" s="18">
        <v>0</v>
      </c>
      <c r="AR165" s="18">
        <v>0</v>
      </c>
      <c r="AS165" s="18">
        <v>46515.18</v>
      </c>
      <c r="AT165" s="19">
        <f t="shared" si="31"/>
        <v>5520390.5</v>
      </c>
      <c r="AU165" s="20">
        <f t="shared" si="31"/>
        <v>45659430.979999997</v>
      </c>
      <c r="AV165" s="20">
        <f t="shared" si="31"/>
        <v>13012396.58</v>
      </c>
      <c r="AW165" s="20">
        <f t="shared" si="31"/>
        <v>29484069.390000001</v>
      </c>
      <c r="AX165" s="20">
        <f t="shared" si="31"/>
        <v>3162965.0100000002</v>
      </c>
      <c r="AY165" s="20">
        <f t="shared" si="31"/>
        <v>0</v>
      </c>
      <c r="AZ165" s="20">
        <f t="shared" si="30"/>
        <v>20873289.73</v>
      </c>
      <c r="BA165" s="20">
        <f t="shared" si="22"/>
        <v>0</v>
      </c>
      <c r="BB165" s="20">
        <f t="shared" si="22"/>
        <v>0</v>
      </c>
      <c r="BC165" s="20">
        <f t="shared" si="22"/>
        <v>11628795.359999999</v>
      </c>
      <c r="BD165" s="21">
        <f t="shared" si="23"/>
        <v>83681906.569999993</v>
      </c>
    </row>
    <row r="166" spans="1:56" s="16" customFormat="1" ht="18.75" customHeight="1" x14ac:dyDescent="0.2">
      <c r="A166" s="7">
        <v>1</v>
      </c>
      <c r="B166" s="35"/>
      <c r="C166" s="65">
        <v>84</v>
      </c>
      <c r="D166" s="65" t="s">
        <v>136</v>
      </c>
      <c r="E166" s="12" t="s">
        <v>18</v>
      </c>
      <c r="F166" s="12">
        <v>2282</v>
      </c>
      <c r="G166" s="18"/>
      <c r="H166" s="12">
        <v>22980</v>
      </c>
      <c r="I166" s="12">
        <v>17281</v>
      </c>
      <c r="J166" s="12">
        <v>6724</v>
      </c>
      <c r="K166" s="12">
        <v>0</v>
      </c>
      <c r="L166" s="12">
        <v>1213</v>
      </c>
      <c r="M166" s="12">
        <v>0</v>
      </c>
      <c r="N166" s="12">
        <v>0</v>
      </c>
      <c r="O166" s="12">
        <v>685</v>
      </c>
      <c r="P166" s="12">
        <v>10</v>
      </c>
      <c r="Q166" s="18"/>
      <c r="R166" s="12">
        <v>73</v>
      </c>
      <c r="S166" s="12">
        <v>55</v>
      </c>
      <c r="T166" s="12">
        <v>8</v>
      </c>
      <c r="U166" s="12">
        <v>0</v>
      </c>
      <c r="V166" s="12">
        <v>3</v>
      </c>
      <c r="W166" s="12">
        <v>0</v>
      </c>
      <c r="X166" s="12">
        <v>0</v>
      </c>
      <c r="Y166" s="12">
        <v>1</v>
      </c>
      <c r="Z166" s="12">
        <v>87</v>
      </c>
      <c r="AA166" s="18"/>
      <c r="AB166" s="12">
        <v>1675</v>
      </c>
      <c r="AC166" s="12">
        <v>1259</v>
      </c>
      <c r="AD166" s="12">
        <v>94</v>
      </c>
      <c r="AE166" s="12">
        <v>0</v>
      </c>
      <c r="AF166" s="12">
        <v>23</v>
      </c>
      <c r="AG166" s="12">
        <v>0</v>
      </c>
      <c r="AH166" s="12">
        <v>0</v>
      </c>
      <c r="AI166" s="12">
        <v>11</v>
      </c>
      <c r="AJ166" s="12">
        <v>381</v>
      </c>
      <c r="AK166" s="18"/>
      <c r="AL166" s="12">
        <v>3830</v>
      </c>
      <c r="AM166" s="12">
        <v>2880</v>
      </c>
      <c r="AN166" s="12">
        <v>975</v>
      </c>
      <c r="AO166" s="12">
        <v>0</v>
      </c>
      <c r="AP166" s="12">
        <v>144</v>
      </c>
      <c r="AQ166" s="12">
        <v>0</v>
      </c>
      <c r="AR166" s="12">
        <v>0</v>
      </c>
      <c r="AS166" s="12">
        <v>162</v>
      </c>
      <c r="AT166" s="13">
        <f t="shared" si="31"/>
        <v>2760</v>
      </c>
      <c r="AU166" s="14">
        <f t="shared" si="31"/>
        <v>0</v>
      </c>
      <c r="AV166" s="14">
        <f t="shared" si="31"/>
        <v>28558</v>
      </c>
      <c r="AW166" s="14">
        <f t="shared" si="31"/>
        <v>21475</v>
      </c>
      <c r="AX166" s="14">
        <f t="shared" si="31"/>
        <v>7801</v>
      </c>
      <c r="AY166" s="14">
        <f t="shared" si="31"/>
        <v>0</v>
      </c>
      <c r="AZ166" s="14">
        <f t="shared" si="30"/>
        <v>1383</v>
      </c>
      <c r="BA166" s="14">
        <f t="shared" si="22"/>
        <v>0</v>
      </c>
      <c r="BB166" s="14">
        <f t="shared" si="22"/>
        <v>0</v>
      </c>
      <c r="BC166" s="14">
        <f t="shared" si="22"/>
        <v>859</v>
      </c>
      <c r="BD166" s="15"/>
    </row>
    <row r="167" spans="1:56" s="24" customFormat="1" ht="18.600000000000001" customHeight="1" x14ac:dyDescent="0.2">
      <c r="A167" s="7">
        <v>1</v>
      </c>
      <c r="B167" s="34"/>
      <c r="C167" s="66"/>
      <c r="D167" s="66"/>
      <c r="E167" s="18" t="s">
        <v>19</v>
      </c>
      <c r="F167" s="18">
        <v>6485603.3600000003</v>
      </c>
      <c r="G167" s="18">
        <f t="shared" si="26"/>
        <v>63508320.380000003</v>
      </c>
      <c r="H167" s="18">
        <v>20132740.510000002</v>
      </c>
      <c r="I167" s="18">
        <v>37922605.799999997</v>
      </c>
      <c r="J167" s="18">
        <v>5452974.0700000003</v>
      </c>
      <c r="K167" s="18">
        <v>0</v>
      </c>
      <c r="L167" s="18">
        <v>36411252.509999998</v>
      </c>
      <c r="M167" s="18">
        <v>0</v>
      </c>
      <c r="N167" s="18">
        <v>0</v>
      </c>
      <c r="O167" s="18">
        <v>11477132.449999999</v>
      </c>
      <c r="P167" s="18">
        <v>30992.68</v>
      </c>
      <c r="Q167" s="18">
        <f t="shared" si="27"/>
        <v>188582.37</v>
      </c>
      <c r="R167" s="18">
        <v>63630.99</v>
      </c>
      <c r="S167" s="18">
        <v>118625.42</v>
      </c>
      <c r="T167" s="18">
        <v>6325.96</v>
      </c>
      <c r="U167" s="18">
        <v>0</v>
      </c>
      <c r="V167" s="18">
        <v>124838.58</v>
      </c>
      <c r="W167" s="18">
        <v>0</v>
      </c>
      <c r="X167" s="18">
        <v>0</v>
      </c>
      <c r="Y167" s="18">
        <v>14418.51</v>
      </c>
      <c r="Z167" s="18">
        <v>246253.79</v>
      </c>
      <c r="AA167" s="18">
        <f t="shared" si="28"/>
        <v>4271648.6899999995</v>
      </c>
      <c r="AB167" s="18">
        <v>1467133.95</v>
      </c>
      <c r="AC167" s="18">
        <v>2728603.27</v>
      </c>
      <c r="AD167" s="18">
        <v>75911.47</v>
      </c>
      <c r="AE167" s="18">
        <v>0</v>
      </c>
      <c r="AF167" s="18">
        <v>707418.62</v>
      </c>
      <c r="AG167" s="18">
        <v>0</v>
      </c>
      <c r="AH167" s="18">
        <v>0</v>
      </c>
      <c r="AI167" s="18">
        <v>187440.61</v>
      </c>
      <c r="AJ167" s="18">
        <v>1082902.9099999999</v>
      </c>
      <c r="AK167" s="18">
        <f t="shared" si="29"/>
        <v>10470190.029999999</v>
      </c>
      <c r="AL167" s="18">
        <v>3355370.53</v>
      </c>
      <c r="AM167" s="18">
        <v>6324075</v>
      </c>
      <c r="AN167" s="18">
        <v>790744.5</v>
      </c>
      <c r="AO167" s="18">
        <v>0</v>
      </c>
      <c r="AP167" s="18">
        <v>4369350.3</v>
      </c>
      <c r="AQ167" s="18">
        <v>0</v>
      </c>
      <c r="AR167" s="18">
        <v>0</v>
      </c>
      <c r="AS167" s="18">
        <v>2739516.54</v>
      </c>
      <c r="AT167" s="19">
        <f t="shared" si="31"/>
        <v>7845752.7400000002</v>
      </c>
      <c r="AU167" s="20">
        <f t="shared" si="31"/>
        <v>78438741.469999999</v>
      </c>
      <c r="AV167" s="20">
        <f t="shared" si="31"/>
        <v>25018875.98</v>
      </c>
      <c r="AW167" s="20">
        <f t="shared" si="31"/>
        <v>47093909.489999995</v>
      </c>
      <c r="AX167" s="20">
        <f t="shared" si="31"/>
        <v>6325956</v>
      </c>
      <c r="AY167" s="20">
        <f t="shared" si="31"/>
        <v>0</v>
      </c>
      <c r="AZ167" s="20">
        <f t="shared" si="30"/>
        <v>41612860.009999998</v>
      </c>
      <c r="BA167" s="20">
        <f t="shared" si="22"/>
        <v>0</v>
      </c>
      <c r="BB167" s="20">
        <f t="shared" si="22"/>
        <v>0</v>
      </c>
      <c r="BC167" s="20">
        <f t="shared" si="22"/>
        <v>14418508.109999999</v>
      </c>
      <c r="BD167" s="21">
        <f t="shared" si="23"/>
        <v>142315862.33000001</v>
      </c>
    </row>
    <row r="168" spans="1:56" s="16" customFormat="1" ht="19.5" customHeight="1" x14ac:dyDescent="0.2">
      <c r="A168" s="7">
        <v>1</v>
      </c>
      <c r="B168" s="11" t="s">
        <v>137</v>
      </c>
      <c r="C168" s="65">
        <v>85</v>
      </c>
      <c r="D168" s="65" t="s">
        <v>138</v>
      </c>
      <c r="E168" s="12" t="s">
        <v>18</v>
      </c>
      <c r="F168" s="12">
        <v>1170</v>
      </c>
      <c r="G168" s="18"/>
      <c r="H168" s="12">
        <v>8678</v>
      </c>
      <c r="I168" s="12">
        <v>5166</v>
      </c>
      <c r="J168" s="12">
        <v>1262</v>
      </c>
      <c r="K168" s="12">
        <v>0</v>
      </c>
      <c r="L168" s="12">
        <v>489</v>
      </c>
      <c r="M168" s="12">
        <v>0</v>
      </c>
      <c r="N168" s="12">
        <v>0</v>
      </c>
      <c r="O168" s="12">
        <v>269</v>
      </c>
      <c r="P168" s="12">
        <v>4</v>
      </c>
      <c r="Q168" s="18"/>
      <c r="R168" s="12">
        <v>14</v>
      </c>
      <c r="S168" s="12">
        <v>9</v>
      </c>
      <c r="T168" s="12">
        <v>0</v>
      </c>
      <c r="U168" s="12">
        <v>0</v>
      </c>
      <c r="V168" s="12">
        <v>1</v>
      </c>
      <c r="W168" s="12">
        <v>0</v>
      </c>
      <c r="X168" s="12">
        <v>0</v>
      </c>
      <c r="Y168" s="12">
        <v>0</v>
      </c>
      <c r="Z168" s="12">
        <v>60</v>
      </c>
      <c r="AA168" s="18"/>
      <c r="AB168" s="12">
        <v>437</v>
      </c>
      <c r="AC168" s="12">
        <v>260</v>
      </c>
      <c r="AD168" s="12">
        <v>30</v>
      </c>
      <c r="AE168" s="12">
        <v>0</v>
      </c>
      <c r="AF168" s="12">
        <v>11</v>
      </c>
      <c r="AG168" s="12">
        <v>0</v>
      </c>
      <c r="AH168" s="12">
        <v>0</v>
      </c>
      <c r="AI168" s="12">
        <v>11</v>
      </c>
      <c r="AJ168" s="12">
        <v>18</v>
      </c>
      <c r="AK168" s="18"/>
      <c r="AL168" s="12">
        <v>111</v>
      </c>
      <c r="AM168" s="12">
        <v>66</v>
      </c>
      <c r="AN168" s="12">
        <v>8</v>
      </c>
      <c r="AO168" s="12">
        <v>0</v>
      </c>
      <c r="AP168" s="12">
        <v>4</v>
      </c>
      <c r="AQ168" s="12">
        <v>0</v>
      </c>
      <c r="AR168" s="12">
        <v>0</v>
      </c>
      <c r="AS168" s="12">
        <v>5</v>
      </c>
      <c r="AT168" s="13">
        <f t="shared" si="31"/>
        <v>1252</v>
      </c>
      <c r="AU168" s="14">
        <f t="shared" si="31"/>
        <v>0</v>
      </c>
      <c r="AV168" s="14">
        <f t="shared" si="31"/>
        <v>9240</v>
      </c>
      <c r="AW168" s="14">
        <f t="shared" si="31"/>
        <v>5501</v>
      </c>
      <c r="AX168" s="14">
        <f t="shared" si="31"/>
        <v>1300</v>
      </c>
      <c r="AY168" s="14">
        <f t="shared" si="31"/>
        <v>0</v>
      </c>
      <c r="AZ168" s="14">
        <f t="shared" si="30"/>
        <v>505</v>
      </c>
      <c r="BA168" s="14">
        <f t="shared" si="22"/>
        <v>0</v>
      </c>
      <c r="BB168" s="14">
        <f t="shared" si="22"/>
        <v>0</v>
      </c>
      <c r="BC168" s="14">
        <f t="shared" si="22"/>
        <v>285</v>
      </c>
      <c r="BD168" s="15"/>
    </row>
    <row r="169" spans="1:56" s="24" customFormat="1" ht="19.149999999999999" customHeight="1" x14ac:dyDescent="0.2">
      <c r="A169" s="7">
        <v>1</v>
      </c>
      <c r="B169" s="34"/>
      <c r="C169" s="66"/>
      <c r="D169" s="66"/>
      <c r="E169" s="18" t="s">
        <v>19</v>
      </c>
      <c r="F169" s="18">
        <v>3249100.33</v>
      </c>
      <c r="G169" s="18">
        <f t="shared" si="26"/>
        <v>24442170.180000003</v>
      </c>
      <c r="H169" s="18">
        <v>8230575.6500000004</v>
      </c>
      <c r="I169" s="18">
        <v>15187843.98</v>
      </c>
      <c r="J169" s="18">
        <v>1023750.55</v>
      </c>
      <c r="K169" s="18">
        <v>0</v>
      </c>
      <c r="L169" s="18">
        <v>14837819.279999999</v>
      </c>
      <c r="M169" s="18">
        <v>0</v>
      </c>
      <c r="N169" s="18">
        <v>0</v>
      </c>
      <c r="O169" s="18">
        <v>4725426.6900000004</v>
      </c>
      <c r="P169" s="18">
        <v>10166.99</v>
      </c>
      <c r="Q169" s="18">
        <f t="shared" si="27"/>
        <v>38360.67</v>
      </c>
      <c r="R169" s="18">
        <v>13482.14</v>
      </c>
      <c r="S169" s="18">
        <v>24878.53</v>
      </c>
      <c r="T169" s="18">
        <v>0</v>
      </c>
      <c r="U169" s="18">
        <v>0</v>
      </c>
      <c r="V169" s="18">
        <v>30656.65</v>
      </c>
      <c r="W169" s="18">
        <v>0</v>
      </c>
      <c r="X169" s="18">
        <v>0</v>
      </c>
      <c r="Y169" s="18">
        <v>0</v>
      </c>
      <c r="Z169" s="18">
        <v>165683.96</v>
      </c>
      <c r="AA169" s="18">
        <f t="shared" si="28"/>
        <v>1204223.6000000001</v>
      </c>
      <c r="AB169" s="18">
        <v>414710.57</v>
      </c>
      <c r="AC169" s="18">
        <v>765263.53</v>
      </c>
      <c r="AD169" s="18">
        <v>24249.5</v>
      </c>
      <c r="AE169" s="18">
        <v>0</v>
      </c>
      <c r="AF169" s="18">
        <v>321894.84000000003</v>
      </c>
      <c r="AG169" s="18">
        <v>0</v>
      </c>
      <c r="AH169" s="18">
        <v>0</v>
      </c>
      <c r="AI169" s="18">
        <v>196054.94</v>
      </c>
      <c r="AJ169" s="18">
        <v>50834.87</v>
      </c>
      <c r="AK169" s="18">
        <f t="shared" si="29"/>
        <v>305539.15999999997</v>
      </c>
      <c r="AL169" s="18">
        <v>105160.68</v>
      </c>
      <c r="AM169" s="18">
        <v>194052.52</v>
      </c>
      <c r="AN169" s="18">
        <v>6325.96</v>
      </c>
      <c r="AO169" s="18">
        <v>0</v>
      </c>
      <c r="AP169" s="18">
        <v>137954.93</v>
      </c>
      <c r="AQ169" s="18">
        <v>0</v>
      </c>
      <c r="AR169" s="18">
        <v>0</v>
      </c>
      <c r="AS169" s="18">
        <v>105568.04</v>
      </c>
      <c r="AT169" s="19">
        <f t="shared" si="31"/>
        <v>3475786.15</v>
      </c>
      <c r="AU169" s="20">
        <f t="shared" si="31"/>
        <v>25990293.610000003</v>
      </c>
      <c r="AV169" s="20">
        <f t="shared" si="31"/>
        <v>8763929.040000001</v>
      </c>
      <c r="AW169" s="20">
        <f t="shared" si="31"/>
        <v>16172038.560000001</v>
      </c>
      <c r="AX169" s="20">
        <f t="shared" si="31"/>
        <v>1054326.01</v>
      </c>
      <c r="AY169" s="20">
        <f t="shared" si="31"/>
        <v>0</v>
      </c>
      <c r="AZ169" s="20">
        <f t="shared" si="30"/>
        <v>15328325.699999999</v>
      </c>
      <c r="BA169" s="20">
        <f t="shared" si="22"/>
        <v>0</v>
      </c>
      <c r="BB169" s="20">
        <f t="shared" si="22"/>
        <v>0</v>
      </c>
      <c r="BC169" s="20">
        <f t="shared" si="22"/>
        <v>5027049.67</v>
      </c>
      <c r="BD169" s="21">
        <f t="shared" si="23"/>
        <v>49821455.130000003</v>
      </c>
    </row>
    <row r="170" spans="1:56" s="16" customFormat="1" ht="19.5" customHeight="1" x14ac:dyDescent="0.2">
      <c r="A170" s="7">
        <v>1</v>
      </c>
      <c r="B170" s="11" t="s">
        <v>139</v>
      </c>
      <c r="C170" s="65">
        <v>86</v>
      </c>
      <c r="D170" s="65" t="s">
        <v>140</v>
      </c>
      <c r="E170" s="12" t="s">
        <v>18</v>
      </c>
      <c r="F170" s="12">
        <v>1691</v>
      </c>
      <c r="G170" s="18"/>
      <c r="H170" s="12">
        <v>15703</v>
      </c>
      <c r="I170" s="12">
        <v>5080</v>
      </c>
      <c r="J170" s="12">
        <v>1513</v>
      </c>
      <c r="K170" s="12">
        <v>0</v>
      </c>
      <c r="L170" s="12">
        <v>931</v>
      </c>
      <c r="M170" s="12">
        <v>0</v>
      </c>
      <c r="N170" s="12">
        <v>0</v>
      </c>
      <c r="O170" s="12">
        <v>190</v>
      </c>
      <c r="P170" s="12">
        <v>2</v>
      </c>
      <c r="Q170" s="18"/>
      <c r="R170" s="12">
        <v>10</v>
      </c>
      <c r="S170" s="12">
        <v>3</v>
      </c>
      <c r="T170" s="12">
        <v>0</v>
      </c>
      <c r="U170" s="12">
        <v>0</v>
      </c>
      <c r="V170" s="12">
        <v>3</v>
      </c>
      <c r="W170" s="12">
        <v>0</v>
      </c>
      <c r="X170" s="12">
        <v>0</v>
      </c>
      <c r="Y170" s="12">
        <v>0</v>
      </c>
      <c r="Z170" s="12">
        <v>638</v>
      </c>
      <c r="AA170" s="18"/>
      <c r="AB170" s="12">
        <v>5960</v>
      </c>
      <c r="AC170" s="12">
        <v>1928</v>
      </c>
      <c r="AD170" s="12">
        <v>554</v>
      </c>
      <c r="AE170" s="12">
        <v>0</v>
      </c>
      <c r="AF170" s="12">
        <v>291</v>
      </c>
      <c r="AG170" s="12">
        <v>0</v>
      </c>
      <c r="AH170" s="12">
        <v>0</v>
      </c>
      <c r="AI170" s="12">
        <v>81</v>
      </c>
      <c r="AJ170" s="12">
        <v>13</v>
      </c>
      <c r="AK170" s="18"/>
      <c r="AL170" s="12">
        <v>100</v>
      </c>
      <c r="AM170" s="12">
        <v>33</v>
      </c>
      <c r="AN170" s="12">
        <v>8</v>
      </c>
      <c r="AO170" s="12">
        <v>0</v>
      </c>
      <c r="AP170" s="12">
        <v>6</v>
      </c>
      <c r="AQ170" s="12">
        <v>0</v>
      </c>
      <c r="AR170" s="12">
        <v>0</v>
      </c>
      <c r="AS170" s="12">
        <v>1</v>
      </c>
      <c r="AT170" s="13">
        <f t="shared" si="31"/>
        <v>2344</v>
      </c>
      <c r="AU170" s="14">
        <f t="shared" si="31"/>
        <v>0</v>
      </c>
      <c r="AV170" s="14">
        <f t="shared" si="31"/>
        <v>21773</v>
      </c>
      <c r="AW170" s="14">
        <f t="shared" si="31"/>
        <v>7044</v>
      </c>
      <c r="AX170" s="14">
        <f t="shared" si="31"/>
        <v>2075</v>
      </c>
      <c r="AY170" s="14">
        <f t="shared" si="31"/>
        <v>0</v>
      </c>
      <c r="AZ170" s="14">
        <f t="shared" si="30"/>
        <v>1231</v>
      </c>
      <c r="BA170" s="14">
        <f t="shared" si="22"/>
        <v>0</v>
      </c>
      <c r="BB170" s="14">
        <f t="shared" si="22"/>
        <v>0</v>
      </c>
      <c r="BC170" s="14">
        <f t="shared" si="22"/>
        <v>272</v>
      </c>
      <c r="BD170" s="15"/>
    </row>
    <row r="171" spans="1:56" s="24" customFormat="1" ht="19.5" customHeight="1" x14ac:dyDescent="0.2">
      <c r="A171" s="7">
        <v>1</v>
      </c>
      <c r="B171" s="23"/>
      <c r="C171" s="66"/>
      <c r="D171" s="66"/>
      <c r="E171" s="18" t="s">
        <v>19</v>
      </c>
      <c r="F171" s="18">
        <v>4421911.21</v>
      </c>
      <c r="G171" s="18">
        <f t="shared" si="26"/>
        <v>47385894.150000006</v>
      </c>
      <c r="H171" s="18">
        <v>21792595.899999999</v>
      </c>
      <c r="I171" s="18">
        <v>24121132.690000001</v>
      </c>
      <c r="J171" s="18">
        <v>1472165.56</v>
      </c>
      <c r="K171" s="18">
        <v>0</v>
      </c>
      <c r="L171" s="18">
        <v>38340070.780000001</v>
      </c>
      <c r="M171" s="18">
        <v>0</v>
      </c>
      <c r="N171" s="18">
        <v>0</v>
      </c>
      <c r="O171" s="18">
        <v>4329257.87</v>
      </c>
      <c r="P171" s="18">
        <v>5456.02</v>
      </c>
      <c r="Q171" s="18">
        <f t="shared" si="27"/>
        <v>27416.260000000002</v>
      </c>
      <c r="R171" s="18">
        <v>13031.45</v>
      </c>
      <c r="S171" s="18">
        <v>14384.81</v>
      </c>
      <c r="T171" s="18">
        <v>0</v>
      </c>
      <c r="U171" s="18">
        <v>0</v>
      </c>
      <c r="V171" s="18">
        <v>101832.86</v>
      </c>
      <c r="W171" s="18">
        <v>0</v>
      </c>
      <c r="X171" s="18">
        <v>0</v>
      </c>
      <c r="Y171" s="18">
        <v>0</v>
      </c>
      <c r="Z171" s="18">
        <v>1668446.73</v>
      </c>
      <c r="AA171" s="18">
        <f t="shared" si="28"/>
        <v>17942187.800000001</v>
      </c>
      <c r="AB171" s="18">
        <v>8271964.1900000004</v>
      </c>
      <c r="AC171" s="18">
        <v>9131035.4000000004</v>
      </c>
      <c r="AD171" s="18">
        <v>539188.21</v>
      </c>
      <c r="AE171" s="18">
        <v>0</v>
      </c>
      <c r="AF171" s="18">
        <v>12219942.880000001</v>
      </c>
      <c r="AG171" s="18">
        <v>0</v>
      </c>
      <c r="AH171" s="18">
        <v>0</v>
      </c>
      <c r="AI171" s="18">
        <v>1881202.7</v>
      </c>
      <c r="AJ171" s="18">
        <v>34190.980000000003</v>
      </c>
      <c r="AK171" s="18">
        <f t="shared" si="29"/>
        <v>301220.84999999998</v>
      </c>
      <c r="AL171" s="18">
        <v>139336.29</v>
      </c>
      <c r="AM171" s="18">
        <v>153806.82999999999</v>
      </c>
      <c r="AN171" s="18">
        <v>8077.73</v>
      </c>
      <c r="AO171" s="18">
        <v>0</v>
      </c>
      <c r="AP171" s="18">
        <v>254582.14</v>
      </c>
      <c r="AQ171" s="18">
        <v>0</v>
      </c>
      <c r="AR171" s="18">
        <v>0</v>
      </c>
      <c r="AS171" s="18">
        <v>18687.45</v>
      </c>
      <c r="AT171" s="19">
        <f t="shared" si="31"/>
        <v>6130004.9399999995</v>
      </c>
      <c r="AU171" s="20">
        <f t="shared" si="31"/>
        <v>65656719.06000001</v>
      </c>
      <c r="AV171" s="20">
        <f t="shared" si="31"/>
        <v>30216927.829999998</v>
      </c>
      <c r="AW171" s="20">
        <f t="shared" si="31"/>
        <v>33420359.730000004</v>
      </c>
      <c r="AX171" s="20">
        <f t="shared" si="31"/>
        <v>2019431.5</v>
      </c>
      <c r="AY171" s="20">
        <f t="shared" si="31"/>
        <v>0</v>
      </c>
      <c r="AZ171" s="20">
        <f t="shared" si="30"/>
        <v>50916428.660000004</v>
      </c>
      <c r="BA171" s="20">
        <f t="shared" si="22"/>
        <v>0</v>
      </c>
      <c r="BB171" s="20">
        <f t="shared" si="22"/>
        <v>0</v>
      </c>
      <c r="BC171" s="20">
        <f t="shared" si="22"/>
        <v>6229148.0199999996</v>
      </c>
      <c r="BD171" s="21">
        <f t="shared" si="23"/>
        <v>128932300.68000001</v>
      </c>
    </row>
    <row r="172" spans="1:56" s="16" customFormat="1" ht="25.5" customHeight="1" x14ac:dyDescent="0.2">
      <c r="A172" s="7">
        <v>1</v>
      </c>
      <c r="B172" s="11" t="s">
        <v>141</v>
      </c>
      <c r="C172" s="65">
        <v>87</v>
      </c>
      <c r="D172" s="65" t="s">
        <v>142</v>
      </c>
      <c r="E172" s="12" t="s">
        <v>18</v>
      </c>
      <c r="F172" s="12">
        <v>1411</v>
      </c>
      <c r="G172" s="18"/>
      <c r="H172" s="12">
        <v>8683</v>
      </c>
      <c r="I172" s="12">
        <v>8382</v>
      </c>
      <c r="J172" s="12">
        <v>2867</v>
      </c>
      <c r="K172" s="12">
        <v>0</v>
      </c>
      <c r="L172" s="12">
        <v>628</v>
      </c>
      <c r="M172" s="12">
        <v>0</v>
      </c>
      <c r="N172" s="12">
        <v>0</v>
      </c>
      <c r="O172" s="12">
        <v>173</v>
      </c>
      <c r="P172" s="12">
        <v>1</v>
      </c>
      <c r="Q172" s="18"/>
      <c r="R172" s="12">
        <v>7</v>
      </c>
      <c r="S172" s="12">
        <v>7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1530</v>
      </c>
      <c r="AA172" s="18"/>
      <c r="AB172" s="12">
        <v>9497</v>
      </c>
      <c r="AC172" s="12">
        <v>9167</v>
      </c>
      <c r="AD172" s="12">
        <v>3240</v>
      </c>
      <c r="AE172" s="12">
        <v>0</v>
      </c>
      <c r="AF172" s="12">
        <v>687</v>
      </c>
      <c r="AG172" s="12">
        <v>0</v>
      </c>
      <c r="AH172" s="12">
        <v>0</v>
      </c>
      <c r="AI172" s="12">
        <v>265</v>
      </c>
      <c r="AJ172" s="12">
        <v>13</v>
      </c>
      <c r="AK172" s="18"/>
      <c r="AL172" s="12">
        <v>64</v>
      </c>
      <c r="AM172" s="12">
        <v>62</v>
      </c>
      <c r="AN172" s="12">
        <v>18</v>
      </c>
      <c r="AO172" s="12">
        <v>0</v>
      </c>
      <c r="AP172" s="12">
        <v>3</v>
      </c>
      <c r="AQ172" s="12">
        <v>0</v>
      </c>
      <c r="AR172" s="12">
        <v>0</v>
      </c>
      <c r="AS172" s="12">
        <v>1</v>
      </c>
      <c r="AT172" s="13">
        <f t="shared" si="31"/>
        <v>2955</v>
      </c>
      <c r="AU172" s="14">
        <f t="shared" si="31"/>
        <v>0</v>
      </c>
      <c r="AV172" s="14">
        <f t="shared" si="31"/>
        <v>18251</v>
      </c>
      <c r="AW172" s="14">
        <f t="shared" si="31"/>
        <v>17618</v>
      </c>
      <c r="AX172" s="14">
        <f t="shared" si="31"/>
        <v>6125</v>
      </c>
      <c r="AY172" s="14">
        <f t="shared" si="31"/>
        <v>0</v>
      </c>
      <c r="AZ172" s="14">
        <f t="shared" si="30"/>
        <v>1318</v>
      </c>
      <c r="BA172" s="14">
        <f t="shared" si="22"/>
        <v>0</v>
      </c>
      <c r="BB172" s="14">
        <f t="shared" si="22"/>
        <v>0</v>
      </c>
      <c r="BC172" s="14">
        <f t="shared" si="22"/>
        <v>439</v>
      </c>
      <c r="BD172" s="15"/>
    </row>
    <row r="173" spans="1:56" s="24" customFormat="1" ht="16.899999999999999" customHeight="1" x14ac:dyDescent="0.2">
      <c r="A173" s="7">
        <v>1</v>
      </c>
      <c r="B173" s="23"/>
      <c r="C173" s="66"/>
      <c r="D173" s="66"/>
      <c r="E173" s="18" t="s">
        <v>19</v>
      </c>
      <c r="F173" s="18">
        <v>3492874.32</v>
      </c>
      <c r="G173" s="18">
        <f t="shared" si="26"/>
        <v>25646570.050000001</v>
      </c>
      <c r="H173" s="18">
        <v>7499227.0300000003</v>
      </c>
      <c r="I173" s="18">
        <v>15357607.890000001</v>
      </c>
      <c r="J173" s="18">
        <v>2789735.13</v>
      </c>
      <c r="K173" s="18">
        <v>0</v>
      </c>
      <c r="L173" s="18">
        <v>23938478.77</v>
      </c>
      <c r="M173" s="18">
        <v>0</v>
      </c>
      <c r="N173" s="18">
        <v>0</v>
      </c>
      <c r="O173" s="18">
        <v>3682364.9</v>
      </c>
      <c r="P173" s="18">
        <v>3703.42</v>
      </c>
      <c r="Q173" s="18">
        <f t="shared" si="27"/>
        <v>17454.72</v>
      </c>
      <c r="R173" s="18">
        <v>5795.73</v>
      </c>
      <c r="S173" s="18">
        <v>11658.99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3790999.13</v>
      </c>
      <c r="AA173" s="18">
        <f t="shared" si="28"/>
        <v>28391358.289999999</v>
      </c>
      <c r="AB173" s="18">
        <v>8201847.6799999997</v>
      </c>
      <c r="AC173" s="18">
        <v>17036156.16</v>
      </c>
      <c r="AD173" s="18">
        <v>3153354.45</v>
      </c>
      <c r="AE173" s="18">
        <v>0</v>
      </c>
      <c r="AF173" s="18">
        <v>24718551.399999999</v>
      </c>
      <c r="AG173" s="18">
        <v>0</v>
      </c>
      <c r="AH173" s="18">
        <v>0</v>
      </c>
      <c r="AI173" s="18">
        <v>5237538.43</v>
      </c>
      <c r="AJ173" s="18">
        <v>33145.54</v>
      </c>
      <c r="AK173" s="18">
        <f t="shared" si="29"/>
        <v>183370.5</v>
      </c>
      <c r="AL173" s="18">
        <v>54836.51</v>
      </c>
      <c r="AM173" s="18">
        <v>110651.07</v>
      </c>
      <c r="AN173" s="18">
        <v>17882.919999999998</v>
      </c>
      <c r="AO173" s="18">
        <v>0</v>
      </c>
      <c r="AP173" s="18">
        <v>97509.08</v>
      </c>
      <c r="AQ173" s="18">
        <v>0</v>
      </c>
      <c r="AR173" s="18">
        <v>0</v>
      </c>
      <c r="AS173" s="18">
        <v>17875.560000000001</v>
      </c>
      <c r="AT173" s="19">
        <f t="shared" si="31"/>
        <v>7320722.4100000001</v>
      </c>
      <c r="AU173" s="20">
        <f t="shared" si="31"/>
        <v>54238753.560000002</v>
      </c>
      <c r="AV173" s="20">
        <f t="shared" si="31"/>
        <v>15761706.949999999</v>
      </c>
      <c r="AW173" s="20">
        <f t="shared" si="31"/>
        <v>32516074.109999999</v>
      </c>
      <c r="AX173" s="20">
        <f t="shared" si="31"/>
        <v>5960972.5</v>
      </c>
      <c r="AY173" s="20">
        <f t="shared" si="31"/>
        <v>0</v>
      </c>
      <c r="AZ173" s="20">
        <f t="shared" si="30"/>
        <v>48754539.25</v>
      </c>
      <c r="BA173" s="20">
        <f t="shared" si="22"/>
        <v>0</v>
      </c>
      <c r="BB173" s="20">
        <f t="shared" si="22"/>
        <v>0</v>
      </c>
      <c r="BC173" s="20">
        <f t="shared" si="22"/>
        <v>8937778.8899999987</v>
      </c>
      <c r="BD173" s="21">
        <f t="shared" si="23"/>
        <v>119251794.11</v>
      </c>
    </row>
    <row r="174" spans="1:56" s="16" customFormat="1" ht="20.25" customHeight="1" x14ac:dyDescent="0.2">
      <c r="A174" s="7">
        <v>1</v>
      </c>
      <c r="B174" s="35"/>
      <c r="C174" s="65">
        <v>88</v>
      </c>
      <c r="D174" s="65" t="s">
        <v>143</v>
      </c>
      <c r="E174" s="12" t="s">
        <v>18</v>
      </c>
      <c r="F174" s="12">
        <v>0</v>
      </c>
      <c r="G174" s="18"/>
      <c r="H174" s="12">
        <v>780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8">
        <f t="shared" si="27"/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8"/>
      <c r="AB174" s="12">
        <v>942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8">
        <f t="shared" si="29"/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3">
        <f t="shared" si="31"/>
        <v>0</v>
      </c>
      <c r="AU174" s="14">
        <f t="shared" si="31"/>
        <v>0</v>
      </c>
      <c r="AV174" s="14">
        <f t="shared" si="31"/>
        <v>1722</v>
      </c>
      <c r="AW174" s="14">
        <f t="shared" si="31"/>
        <v>0</v>
      </c>
      <c r="AX174" s="14">
        <f t="shared" si="31"/>
        <v>0</v>
      </c>
      <c r="AY174" s="14">
        <f t="shared" si="31"/>
        <v>0</v>
      </c>
      <c r="AZ174" s="14">
        <f t="shared" si="30"/>
        <v>0</v>
      </c>
      <c r="BA174" s="14">
        <f t="shared" si="22"/>
        <v>0</v>
      </c>
      <c r="BB174" s="14">
        <f t="shared" si="22"/>
        <v>0</v>
      </c>
      <c r="BC174" s="14">
        <f t="shared" si="22"/>
        <v>0</v>
      </c>
      <c r="BD174" s="15"/>
    </row>
    <row r="175" spans="1:56" s="24" customFormat="1" ht="20.25" customHeight="1" x14ac:dyDescent="0.2">
      <c r="A175" s="7">
        <v>1</v>
      </c>
      <c r="B175" s="34"/>
      <c r="C175" s="66"/>
      <c r="D175" s="66"/>
      <c r="E175" s="18" t="s">
        <v>19</v>
      </c>
      <c r="F175" s="18">
        <v>0</v>
      </c>
      <c r="G175" s="18">
        <f t="shared" si="26"/>
        <v>590872.47</v>
      </c>
      <c r="H175" s="18">
        <v>553282.88</v>
      </c>
      <c r="I175" s="18">
        <v>37589.589999999997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f t="shared" si="27"/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f t="shared" si="28"/>
        <v>714771.7</v>
      </c>
      <c r="AB175" s="18">
        <v>668092.13</v>
      </c>
      <c r="AC175" s="18">
        <v>46679.57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f t="shared" si="29"/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9">
        <f t="shared" si="31"/>
        <v>0</v>
      </c>
      <c r="AU175" s="20">
        <f t="shared" si="31"/>
        <v>1305644.17</v>
      </c>
      <c r="AV175" s="20">
        <f t="shared" si="31"/>
        <v>1221375.01</v>
      </c>
      <c r="AW175" s="20">
        <f t="shared" si="31"/>
        <v>84269.16</v>
      </c>
      <c r="AX175" s="20">
        <f t="shared" si="31"/>
        <v>0</v>
      </c>
      <c r="AY175" s="20">
        <f t="shared" si="31"/>
        <v>0</v>
      </c>
      <c r="AZ175" s="20">
        <f t="shared" si="30"/>
        <v>0</v>
      </c>
      <c r="BA175" s="20">
        <f t="shared" si="22"/>
        <v>0</v>
      </c>
      <c r="BB175" s="20">
        <f t="shared" si="22"/>
        <v>0</v>
      </c>
      <c r="BC175" s="20">
        <f t="shared" si="22"/>
        <v>0</v>
      </c>
      <c r="BD175" s="21">
        <f t="shared" si="23"/>
        <v>1305644.17</v>
      </c>
    </row>
    <row r="176" spans="1:56" s="24" customFormat="1" ht="20.25" customHeight="1" x14ac:dyDescent="0.2">
      <c r="A176" s="7"/>
      <c r="B176" s="34"/>
      <c r="C176" s="65">
        <v>89</v>
      </c>
      <c r="D176" s="65" t="s">
        <v>199</v>
      </c>
      <c r="E176" s="12" t="s">
        <v>18</v>
      </c>
      <c r="F176" s="12">
        <v>0</v>
      </c>
      <c r="G176" s="18"/>
      <c r="H176" s="12">
        <v>15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8">
        <f t="shared" si="27"/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8"/>
      <c r="AB176" s="12">
        <v>15</v>
      </c>
      <c r="AC176" s="12">
        <v>0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8">
        <f t="shared" si="29"/>
        <v>0</v>
      </c>
      <c r="AL176" s="12">
        <v>0</v>
      </c>
      <c r="AM176" s="12">
        <v>0</v>
      </c>
      <c r="AN176" s="12">
        <v>0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3">
        <f t="shared" si="31"/>
        <v>0</v>
      </c>
      <c r="AU176" s="14">
        <f t="shared" si="31"/>
        <v>0</v>
      </c>
      <c r="AV176" s="14">
        <f t="shared" si="31"/>
        <v>30</v>
      </c>
      <c r="AW176" s="14">
        <f t="shared" si="31"/>
        <v>0</v>
      </c>
      <c r="AX176" s="14">
        <f t="shared" si="31"/>
        <v>0</v>
      </c>
      <c r="AY176" s="14">
        <f t="shared" si="31"/>
        <v>0</v>
      </c>
      <c r="AZ176" s="14">
        <f t="shared" si="30"/>
        <v>0</v>
      </c>
      <c r="BA176" s="14">
        <f t="shared" si="22"/>
        <v>0</v>
      </c>
      <c r="BB176" s="14">
        <f t="shared" si="22"/>
        <v>0</v>
      </c>
      <c r="BC176" s="14">
        <f t="shared" si="22"/>
        <v>0</v>
      </c>
      <c r="BD176" s="15"/>
    </row>
    <row r="177" spans="1:56" s="24" customFormat="1" ht="20.25" customHeight="1" x14ac:dyDescent="0.2">
      <c r="A177" s="7"/>
      <c r="B177" s="34"/>
      <c r="C177" s="66"/>
      <c r="D177" s="66"/>
      <c r="E177" s="18" t="s">
        <v>19</v>
      </c>
      <c r="F177" s="18">
        <v>0</v>
      </c>
      <c r="G177" s="18">
        <f t="shared" si="26"/>
        <v>10640.7</v>
      </c>
      <c r="H177" s="18">
        <v>10640.7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f t="shared" si="27"/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f t="shared" si="28"/>
        <v>10640.7</v>
      </c>
      <c r="AB177" s="18">
        <v>10640.7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f t="shared" si="29"/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9">
        <f t="shared" si="31"/>
        <v>0</v>
      </c>
      <c r="AU177" s="20">
        <f t="shared" si="31"/>
        <v>21281.4</v>
      </c>
      <c r="AV177" s="20">
        <f t="shared" si="31"/>
        <v>21281.4</v>
      </c>
      <c r="AW177" s="20">
        <f t="shared" si="31"/>
        <v>0</v>
      </c>
      <c r="AX177" s="20">
        <f t="shared" si="31"/>
        <v>0</v>
      </c>
      <c r="AY177" s="20">
        <f t="shared" si="31"/>
        <v>0</v>
      </c>
      <c r="AZ177" s="20">
        <f t="shared" si="30"/>
        <v>0</v>
      </c>
      <c r="BA177" s="20">
        <f t="shared" si="22"/>
        <v>0</v>
      </c>
      <c r="BB177" s="20">
        <f t="shared" si="22"/>
        <v>0</v>
      </c>
      <c r="BC177" s="20">
        <f t="shared" si="22"/>
        <v>0</v>
      </c>
      <c r="BD177" s="21">
        <f t="shared" si="23"/>
        <v>21281.4</v>
      </c>
    </row>
    <row r="178" spans="1:56" s="16" customFormat="1" ht="19.899999999999999" customHeight="1" x14ac:dyDescent="0.2">
      <c r="A178" s="7">
        <v>1</v>
      </c>
      <c r="B178" s="35"/>
      <c r="C178" s="65">
        <v>90</v>
      </c>
      <c r="D178" s="65" t="s">
        <v>144</v>
      </c>
      <c r="E178" s="12" t="s">
        <v>18</v>
      </c>
      <c r="F178" s="12">
        <v>1610</v>
      </c>
      <c r="G178" s="18"/>
      <c r="H178" s="12">
        <v>12876</v>
      </c>
      <c r="I178" s="12">
        <v>5874</v>
      </c>
      <c r="J178" s="12">
        <v>1609</v>
      </c>
      <c r="K178" s="12">
        <v>0</v>
      </c>
      <c r="L178" s="12">
        <v>716</v>
      </c>
      <c r="M178" s="12">
        <v>0</v>
      </c>
      <c r="N178" s="12">
        <v>0</v>
      </c>
      <c r="O178" s="12">
        <v>133</v>
      </c>
      <c r="P178" s="12">
        <v>1</v>
      </c>
      <c r="Q178" s="18"/>
      <c r="R178" s="12">
        <v>12</v>
      </c>
      <c r="S178" s="12">
        <v>6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760</v>
      </c>
      <c r="AA178" s="18"/>
      <c r="AB178" s="12">
        <v>6206</v>
      </c>
      <c r="AC178" s="12">
        <v>2831</v>
      </c>
      <c r="AD178" s="12">
        <v>632</v>
      </c>
      <c r="AE178" s="12">
        <v>0</v>
      </c>
      <c r="AF178" s="12">
        <v>292</v>
      </c>
      <c r="AG178" s="12">
        <v>0</v>
      </c>
      <c r="AH178" s="12">
        <v>0</v>
      </c>
      <c r="AI178" s="12">
        <v>69</v>
      </c>
      <c r="AJ178" s="12">
        <v>7</v>
      </c>
      <c r="AK178" s="18"/>
      <c r="AL178" s="12">
        <v>88</v>
      </c>
      <c r="AM178" s="12">
        <v>40</v>
      </c>
      <c r="AN178" s="12">
        <v>9</v>
      </c>
      <c r="AO178" s="12">
        <v>0</v>
      </c>
      <c r="AP178" s="12">
        <v>2</v>
      </c>
      <c r="AQ178" s="12">
        <v>0</v>
      </c>
      <c r="AR178" s="12">
        <v>0</v>
      </c>
      <c r="AS178" s="12">
        <v>1</v>
      </c>
      <c r="AT178" s="13">
        <f t="shared" si="31"/>
        <v>2378</v>
      </c>
      <c r="AU178" s="14">
        <f t="shared" si="31"/>
        <v>0</v>
      </c>
      <c r="AV178" s="14">
        <f t="shared" si="31"/>
        <v>19182</v>
      </c>
      <c r="AW178" s="14">
        <f t="shared" si="31"/>
        <v>8751</v>
      </c>
      <c r="AX178" s="14">
        <f t="shared" si="31"/>
        <v>2250</v>
      </c>
      <c r="AY178" s="14">
        <f t="shared" si="31"/>
        <v>0</v>
      </c>
      <c r="AZ178" s="14">
        <f t="shared" si="30"/>
        <v>1010</v>
      </c>
      <c r="BA178" s="14">
        <f t="shared" si="22"/>
        <v>0</v>
      </c>
      <c r="BB178" s="14">
        <f t="shared" si="22"/>
        <v>0</v>
      </c>
      <c r="BC178" s="14">
        <f t="shared" si="22"/>
        <v>203</v>
      </c>
      <c r="BD178" s="15"/>
    </row>
    <row r="179" spans="1:56" s="24" customFormat="1" ht="19.899999999999999" customHeight="1" x14ac:dyDescent="0.2">
      <c r="A179" s="7">
        <v>1</v>
      </c>
      <c r="B179" s="34"/>
      <c r="C179" s="66"/>
      <c r="D179" s="66"/>
      <c r="E179" s="18" t="s">
        <v>19</v>
      </c>
      <c r="F179" s="18">
        <v>4501850.47</v>
      </c>
      <c r="G179" s="18">
        <f t="shared" si="26"/>
        <v>31292680.580000002</v>
      </c>
      <c r="H179" s="18">
        <v>12828500.210000001</v>
      </c>
      <c r="I179" s="18">
        <v>16898512.690000001</v>
      </c>
      <c r="J179" s="18">
        <v>1565667.68</v>
      </c>
      <c r="K179" s="18">
        <v>0</v>
      </c>
      <c r="L179" s="18">
        <v>22927433.739999998</v>
      </c>
      <c r="M179" s="18">
        <v>0</v>
      </c>
      <c r="N179" s="18">
        <v>0</v>
      </c>
      <c r="O179" s="18">
        <v>2724811.45</v>
      </c>
      <c r="P179" s="18">
        <v>3120.95</v>
      </c>
      <c r="Q179" s="18">
        <f t="shared" si="27"/>
        <v>27533.510000000002</v>
      </c>
      <c r="R179" s="18">
        <v>11881.91</v>
      </c>
      <c r="S179" s="18">
        <v>15651.6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2125775.59</v>
      </c>
      <c r="AA179" s="18">
        <f t="shared" si="28"/>
        <v>14943451</v>
      </c>
      <c r="AB179" s="18">
        <v>6183213</v>
      </c>
      <c r="AC179" s="18">
        <v>8144919.6500000004</v>
      </c>
      <c r="AD179" s="18">
        <v>615318.35</v>
      </c>
      <c r="AE179" s="18">
        <v>0</v>
      </c>
      <c r="AF179" s="18">
        <v>9345597.1099999994</v>
      </c>
      <c r="AG179" s="18">
        <v>0</v>
      </c>
      <c r="AH179" s="18">
        <v>0</v>
      </c>
      <c r="AI179" s="18">
        <v>1420735.02</v>
      </c>
      <c r="AJ179" s="18">
        <v>19141.75</v>
      </c>
      <c r="AK179" s="18">
        <f t="shared" si="29"/>
        <v>212201.03</v>
      </c>
      <c r="AL179" s="18">
        <v>87794.1</v>
      </c>
      <c r="AM179" s="18">
        <v>115647.95</v>
      </c>
      <c r="AN179" s="18">
        <v>8758.98</v>
      </c>
      <c r="AO179" s="18">
        <v>0</v>
      </c>
      <c r="AP179" s="18">
        <v>64675.41</v>
      </c>
      <c r="AQ179" s="18">
        <v>0</v>
      </c>
      <c r="AR179" s="18">
        <v>0</v>
      </c>
      <c r="AS179" s="18">
        <v>20831.89</v>
      </c>
      <c r="AT179" s="19">
        <f t="shared" si="31"/>
        <v>6649888.7599999998</v>
      </c>
      <c r="AU179" s="20">
        <f t="shared" si="31"/>
        <v>46475866.120000005</v>
      </c>
      <c r="AV179" s="20">
        <f t="shared" si="31"/>
        <v>19111389.219999999</v>
      </c>
      <c r="AW179" s="20">
        <f t="shared" si="31"/>
        <v>25174731.890000001</v>
      </c>
      <c r="AX179" s="20">
        <f t="shared" si="31"/>
        <v>2189745.0099999998</v>
      </c>
      <c r="AY179" s="20">
        <f t="shared" si="31"/>
        <v>0</v>
      </c>
      <c r="AZ179" s="20">
        <f t="shared" si="30"/>
        <v>32337706.259999998</v>
      </c>
      <c r="BA179" s="20">
        <f t="shared" si="22"/>
        <v>0</v>
      </c>
      <c r="BB179" s="20">
        <f t="shared" si="22"/>
        <v>0</v>
      </c>
      <c r="BC179" s="20">
        <f t="shared" si="22"/>
        <v>4166378.3600000003</v>
      </c>
      <c r="BD179" s="21">
        <f t="shared" si="23"/>
        <v>89629839.500000015</v>
      </c>
    </row>
    <row r="180" spans="1:56" s="16" customFormat="1" ht="19.5" customHeight="1" x14ac:dyDescent="0.2">
      <c r="A180" s="7">
        <v>1</v>
      </c>
      <c r="B180" s="11" t="s">
        <v>145</v>
      </c>
      <c r="C180" s="65">
        <v>91</v>
      </c>
      <c r="D180" s="65" t="s">
        <v>146</v>
      </c>
      <c r="E180" s="12" t="s">
        <v>18</v>
      </c>
      <c r="F180" s="12">
        <v>532</v>
      </c>
      <c r="G180" s="18"/>
      <c r="H180" s="12">
        <v>6679</v>
      </c>
      <c r="I180" s="12">
        <v>3064</v>
      </c>
      <c r="J180" s="12">
        <v>1225</v>
      </c>
      <c r="K180" s="12">
        <v>0</v>
      </c>
      <c r="L180" s="12">
        <v>394</v>
      </c>
      <c r="M180" s="12">
        <v>0</v>
      </c>
      <c r="N180" s="12">
        <v>0</v>
      </c>
      <c r="O180" s="12">
        <v>131</v>
      </c>
      <c r="P180" s="12">
        <v>1</v>
      </c>
      <c r="Q180" s="18"/>
      <c r="R180" s="12">
        <v>4</v>
      </c>
      <c r="S180" s="12">
        <v>2</v>
      </c>
      <c r="T180" s="12">
        <v>1</v>
      </c>
      <c r="U180" s="12">
        <v>0</v>
      </c>
      <c r="V180" s="12">
        <v>1</v>
      </c>
      <c r="W180" s="12">
        <v>0</v>
      </c>
      <c r="X180" s="12">
        <v>0</v>
      </c>
      <c r="Y180" s="12">
        <v>0</v>
      </c>
      <c r="Z180" s="12">
        <v>12</v>
      </c>
      <c r="AA180" s="18"/>
      <c r="AB180" s="12">
        <v>267</v>
      </c>
      <c r="AC180" s="12">
        <v>123</v>
      </c>
      <c r="AD180" s="12">
        <v>16</v>
      </c>
      <c r="AE180" s="12">
        <v>0</v>
      </c>
      <c r="AF180" s="12">
        <v>7</v>
      </c>
      <c r="AG180" s="12">
        <v>0</v>
      </c>
      <c r="AH180" s="12">
        <v>0</v>
      </c>
      <c r="AI180" s="12">
        <v>3</v>
      </c>
      <c r="AJ180" s="12">
        <v>5</v>
      </c>
      <c r="AK180" s="18"/>
      <c r="AL180" s="12">
        <v>55</v>
      </c>
      <c r="AM180" s="12">
        <v>25</v>
      </c>
      <c r="AN180" s="12">
        <v>8</v>
      </c>
      <c r="AO180" s="12">
        <v>0</v>
      </c>
      <c r="AP180" s="12">
        <v>3</v>
      </c>
      <c r="AQ180" s="12">
        <v>0</v>
      </c>
      <c r="AR180" s="12">
        <v>0</v>
      </c>
      <c r="AS180" s="12">
        <v>1</v>
      </c>
      <c r="AT180" s="13">
        <f t="shared" si="31"/>
        <v>550</v>
      </c>
      <c r="AU180" s="14">
        <f t="shared" si="31"/>
        <v>0</v>
      </c>
      <c r="AV180" s="14">
        <f t="shared" si="31"/>
        <v>7005</v>
      </c>
      <c r="AW180" s="14">
        <f t="shared" si="31"/>
        <v>3214</v>
      </c>
      <c r="AX180" s="14">
        <f t="shared" si="31"/>
        <v>1250</v>
      </c>
      <c r="AY180" s="14">
        <f t="shared" si="31"/>
        <v>0</v>
      </c>
      <c r="AZ180" s="14">
        <f t="shared" si="30"/>
        <v>405</v>
      </c>
      <c r="BA180" s="14">
        <f t="shared" si="22"/>
        <v>0</v>
      </c>
      <c r="BB180" s="14">
        <f t="shared" si="22"/>
        <v>0</v>
      </c>
      <c r="BC180" s="14">
        <f t="shared" si="22"/>
        <v>135</v>
      </c>
      <c r="BD180" s="15"/>
    </row>
    <row r="181" spans="1:56" s="24" customFormat="1" ht="16.5" customHeight="1" x14ac:dyDescent="0.2">
      <c r="A181" s="7">
        <v>1</v>
      </c>
      <c r="B181" s="34"/>
      <c r="C181" s="66"/>
      <c r="D181" s="66"/>
      <c r="E181" s="18" t="s">
        <v>19</v>
      </c>
      <c r="F181" s="18">
        <v>2985964.45</v>
      </c>
      <c r="G181" s="18">
        <f t="shared" si="26"/>
        <v>33657441.619999997</v>
      </c>
      <c r="H181" s="18">
        <v>13757075.67</v>
      </c>
      <c r="I181" s="18">
        <v>18076585.949999999</v>
      </c>
      <c r="J181" s="18">
        <v>1823780</v>
      </c>
      <c r="K181" s="18">
        <v>0</v>
      </c>
      <c r="L181" s="86">
        <v>20447211</v>
      </c>
      <c r="M181" s="18">
        <v>0</v>
      </c>
      <c r="N181" s="18">
        <v>0</v>
      </c>
      <c r="O181" s="18">
        <v>4540548.8</v>
      </c>
      <c r="P181" s="18">
        <v>6075.98</v>
      </c>
      <c r="Q181" s="18">
        <f t="shared" si="27"/>
        <v>20633.620000000003</v>
      </c>
      <c r="R181" s="18">
        <v>8112.68</v>
      </c>
      <c r="S181" s="18">
        <v>10659.94</v>
      </c>
      <c r="T181" s="18">
        <v>1861</v>
      </c>
      <c r="U181" s="18">
        <v>0</v>
      </c>
      <c r="V181" s="18">
        <v>28453.599999999999</v>
      </c>
      <c r="W181" s="18">
        <v>0</v>
      </c>
      <c r="X181" s="18">
        <v>0</v>
      </c>
      <c r="Y181" s="18">
        <v>0</v>
      </c>
      <c r="Z181" s="18">
        <v>69873.77</v>
      </c>
      <c r="AA181" s="18">
        <f t="shared" si="28"/>
        <v>1296037.6499999999</v>
      </c>
      <c r="AB181" s="18">
        <v>549634.01</v>
      </c>
      <c r="AC181" s="18">
        <v>722210.64</v>
      </c>
      <c r="AD181" s="18">
        <v>24193</v>
      </c>
      <c r="AE181" s="18">
        <v>0</v>
      </c>
      <c r="AF181" s="18">
        <v>420876.96</v>
      </c>
      <c r="AG181" s="18">
        <v>0</v>
      </c>
      <c r="AH181" s="18">
        <v>0</v>
      </c>
      <c r="AI181" s="18">
        <v>93139.46</v>
      </c>
      <c r="AJ181" s="18">
        <v>26582.43</v>
      </c>
      <c r="AK181" s="18">
        <f t="shared" si="29"/>
        <v>273982.71000000002</v>
      </c>
      <c r="AL181" s="18">
        <v>113577.51</v>
      </c>
      <c r="AM181" s="18">
        <v>149239.20000000001</v>
      </c>
      <c r="AN181" s="18">
        <v>11166</v>
      </c>
      <c r="AO181" s="18">
        <v>0</v>
      </c>
      <c r="AP181" s="18">
        <v>147306.94</v>
      </c>
      <c r="AQ181" s="18">
        <v>0</v>
      </c>
      <c r="AR181" s="18">
        <v>0</v>
      </c>
      <c r="AS181" s="18">
        <v>23284.87</v>
      </c>
      <c r="AT181" s="19">
        <f t="shared" si="31"/>
        <v>3088496.6300000004</v>
      </c>
      <c r="AU181" s="20">
        <f t="shared" si="31"/>
        <v>35248095.599999994</v>
      </c>
      <c r="AV181" s="20">
        <f t="shared" si="31"/>
        <v>14428399.869999999</v>
      </c>
      <c r="AW181" s="20">
        <f t="shared" si="31"/>
        <v>18958695.73</v>
      </c>
      <c r="AX181" s="20">
        <f t="shared" si="31"/>
        <v>1861000</v>
      </c>
      <c r="AY181" s="20">
        <f t="shared" si="31"/>
        <v>0</v>
      </c>
      <c r="AZ181" s="20">
        <f t="shared" si="30"/>
        <v>21043848.5</v>
      </c>
      <c r="BA181" s="20">
        <f t="shared" si="22"/>
        <v>0</v>
      </c>
      <c r="BB181" s="20">
        <f t="shared" si="22"/>
        <v>0</v>
      </c>
      <c r="BC181" s="20">
        <f t="shared" si="22"/>
        <v>4656973.13</v>
      </c>
      <c r="BD181" s="21">
        <f t="shared" si="23"/>
        <v>64037413.859999992</v>
      </c>
    </row>
    <row r="182" spans="1:56" s="16" customFormat="1" ht="17.25" customHeight="1" x14ac:dyDescent="0.2">
      <c r="A182" s="7">
        <v>1</v>
      </c>
      <c r="B182" s="35"/>
      <c r="C182" s="65">
        <v>92</v>
      </c>
      <c r="D182" s="65" t="s">
        <v>147</v>
      </c>
      <c r="E182" s="12" t="s">
        <v>18</v>
      </c>
      <c r="F182" s="12">
        <v>869</v>
      </c>
      <c r="G182" s="18"/>
      <c r="H182" s="12">
        <v>12200</v>
      </c>
      <c r="I182" s="12">
        <v>5067</v>
      </c>
      <c r="J182" s="12">
        <v>2974</v>
      </c>
      <c r="K182" s="12">
        <v>0</v>
      </c>
      <c r="L182" s="12">
        <v>692</v>
      </c>
      <c r="M182" s="12">
        <v>0</v>
      </c>
      <c r="N182" s="12">
        <v>0</v>
      </c>
      <c r="O182" s="12">
        <v>143</v>
      </c>
      <c r="P182" s="12">
        <v>1</v>
      </c>
      <c r="Q182" s="18"/>
      <c r="R182" s="12">
        <v>23</v>
      </c>
      <c r="S182" s="12">
        <v>10</v>
      </c>
      <c r="T182" s="12">
        <v>3</v>
      </c>
      <c r="U182" s="12">
        <v>0</v>
      </c>
      <c r="V182" s="12">
        <v>1</v>
      </c>
      <c r="W182" s="12">
        <v>0</v>
      </c>
      <c r="X182" s="12">
        <v>0</v>
      </c>
      <c r="Y182" s="12">
        <v>0</v>
      </c>
      <c r="Z182" s="12">
        <v>34</v>
      </c>
      <c r="AA182" s="18"/>
      <c r="AB182" s="12">
        <v>703</v>
      </c>
      <c r="AC182" s="12">
        <v>292</v>
      </c>
      <c r="AD182" s="12">
        <v>68</v>
      </c>
      <c r="AE182" s="12">
        <v>0</v>
      </c>
      <c r="AF182" s="12">
        <v>17</v>
      </c>
      <c r="AG182" s="12">
        <v>0</v>
      </c>
      <c r="AH182" s="12">
        <v>0</v>
      </c>
      <c r="AI182" s="12">
        <v>3</v>
      </c>
      <c r="AJ182" s="12">
        <v>22</v>
      </c>
      <c r="AK182" s="18"/>
      <c r="AL182" s="12">
        <v>318</v>
      </c>
      <c r="AM182" s="12">
        <v>132</v>
      </c>
      <c r="AN182" s="12">
        <v>31</v>
      </c>
      <c r="AO182" s="12">
        <v>0</v>
      </c>
      <c r="AP182" s="12">
        <v>12</v>
      </c>
      <c r="AQ182" s="12">
        <v>0</v>
      </c>
      <c r="AR182" s="12">
        <v>0</v>
      </c>
      <c r="AS182" s="12">
        <v>3</v>
      </c>
      <c r="AT182" s="13">
        <f t="shared" si="31"/>
        <v>926</v>
      </c>
      <c r="AU182" s="14">
        <f t="shared" si="31"/>
        <v>0</v>
      </c>
      <c r="AV182" s="14">
        <f t="shared" si="31"/>
        <v>13244</v>
      </c>
      <c r="AW182" s="14">
        <f t="shared" si="31"/>
        <v>5501</v>
      </c>
      <c r="AX182" s="14">
        <f t="shared" si="31"/>
        <v>3076</v>
      </c>
      <c r="AY182" s="14">
        <f t="shared" si="31"/>
        <v>0</v>
      </c>
      <c r="AZ182" s="14">
        <f t="shared" si="30"/>
        <v>722</v>
      </c>
      <c r="BA182" s="14">
        <f t="shared" si="22"/>
        <v>0</v>
      </c>
      <c r="BB182" s="14">
        <f t="shared" si="22"/>
        <v>0</v>
      </c>
      <c r="BC182" s="14">
        <f t="shared" si="22"/>
        <v>149</v>
      </c>
      <c r="BD182" s="15"/>
    </row>
    <row r="183" spans="1:56" s="24" customFormat="1" ht="17.25" customHeight="1" x14ac:dyDescent="0.2">
      <c r="A183" s="7">
        <v>1</v>
      </c>
      <c r="B183" s="34"/>
      <c r="C183" s="66"/>
      <c r="D183" s="66"/>
      <c r="E183" s="18" t="s">
        <v>19</v>
      </c>
      <c r="F183" s="18">
        <v>3783961.21</v>
      </c>
      <c r="G183" s="18">
        <f t="shared" si="26"/>
        <v>38680383.379999995</v>
      </c>
      <c r="H183" s="18">
        <v>15432803.09</v>
      </c>
      <c r="I183" s="18">
        <v>20353686.289999999</v>
      </c>
      <c r="J183" s="18">
        <v>2893894</v>
      </c>
      <c r="K183" s="18">
        <v>0</v>
      </c>
      <c r="L183" s="18">
        <v>26227487.93</v>
      </c>
      <c r="M183" s="18">
        <v>0</v>
      </c>
      <c r="N183" s="18">
        <v>0</v>
      </c>
      <c r="O183" s="18">
        <v>2965760.18</v>
      </c>
      <c r="P183" s="18">
        <v>6426.48</v>
      </c>
      <c r="Q183" s="18">
        <f t="shared" si="27"/>
        <v>69915.56</v>
      </c>
      <c r="R183" s="18">
        <v>28860.28</v>
      </c>
      <c r="S183" s="18">
        <v>38062.629999999997</v>
      </c>
      <c r="T183" s="18">
        <v>2992.65</v>
      </c>
      <c r="U183" s="18">
        <v>0</v>
      </c>
      <c r="V183" s="18">
        <v>32757.06</v>
      </c>
      <c r="W183" s="18">
        <v>0</v>
      </c>
      <c r="X183" s="18">
        <v>0</v>
      </c>
      <c r="Y183" s="18">
        <v>0</v>
      </c>
      <c r="Z183" s="18">
        <v>149675.13</v>
      </c>
      <c r="AA183" s="18">
        <f t="shared" si="28"/>
        <v>2127495.89</v>
      </c>
      <c r="AB183" s="18">
        <v>889082.88</v>
      </c>
      <c r="AC183" s="18">
        <v>1172574.68</v>
      </c>
      <c r="AD183" s="18">
        <v>65838.33</v>
      </c>
      <c r="AE183" s="18">
        <v>0</v>
      </c>
      <c r="AF183" s="18">
        <v>600546.14</v>
      </c>
      <c r="AG183" s="18">
        <v>0</v>
      </c>
      <c r="AH183" s="18">
        <v>0</v>
      </c>
      <c r="AI183" s="18">
        <v>61786.67</v>
      </c>
      <c r="AJ183" s="18">
        <v>97226.64</v>
      </c>
      <c r="AK183" s="18">
        <f t="shared" si="29"/>
        <v>960370.93</v>
      </c>
      <c r="AL183" s="18">
        <v>401251.02</v>
      </c>
      <c r="AM183" s="18">
        <v>529193.39</v>
      </c>
      <c r="AN183" s="18">
        <v>29926.52</v>
      </c>
      <c r="AO183" s="18">
        <v>0</v>
      </c>
      <c r="AP183" s="18">
        <v>436760.83</v>
      </c>
      <c r="AQ183" s="18">
        <v>0</v>
      </c>
      <c r="AR183" s="18">
        <v>0</v>
      </c>
      <c r="AS183" s="18">
        <v>61786.67</v>
      </c>
      <c r="AT183" s="19">
        <f t="shared" si="31"/>
        <v>4037289.46</v>
      </c>
      <c r="AU183" s="20">
        <f t="shared" si="31"/>
        <v>41838165.759999998</v>
      </c>
      <c r="AV183" s="20">
        <f t="shared" si="31"/>
        <v>16751997.27</v>
      </c>
      <c r="AW183" s="20">
        <f t="shared" si="31"/>
        <v>22093516.989999998</v>
      </c>
      <c r="AX183" s="20">
        <f t="shared" si="31"/>
        <v>2992651.5</v>
      </c>
      <c r="AY183" s="20">
        <f t="shared" si="31"/>
        <v>0</v>
      </c>
      <c r="AZ183" s="20">
        <f t="shared" si="30"/>
        <v>27297551.960000001</v>
      </c>
      <c r="BA183" s="20">
        <f t="shared" si="22"/>
        <v>0</v>
      </c>
      <c r="BB183" s="20">
        <f t="shared" si="22"/>
        <v>0</v>
      </c>
      <c r="BC183" s="20">
        <f t="shared" si="22"/>
        <v>3089333.52</v>
      </c>
      <c r="BD183" s="21">
        <f t="shared" si="23"/>
        <v>76262340.699999988</v>
      </c>
    </row>
    <row r="184" spans="1:56" s="16" customFormat="1" ht="18.75" customHeight="1" x14ac:dyDescent="0.2">
      <c r="A184" s="7">
        <v>1</v>
      </c>
      <c r="B184" s="11" t="s">
        <v>148</v>
      </c>
      <c r="C184" s="65">
        <v>93</v>
      </c>
      <c r="D184" s="65" t="s">
        <v>149</v>
      </c>
      <c r="E184" s="12" t="s">
        <v>18</v>
      </c>
      <c r="F184" s="12">
        <v>153</v>
      </c>
      <c r="G184" s="18"/>
      <c r="H184" s="12">
        <v>1251</v>
      </c>
      <c r="I184" s="12">
        <v>525</v>
      </c>
      <c r="J184" s="12">
        <v>207</v>
      </c>
      <c r="K184" s="12">
        <v>0</v>
      </c>
      <c r="L184" s="12">
        <v>89</v>
      </c>
      <c r="M184" s="12">
        <v>0</v>
      </c>
      <c r="N184" s="12">
        <v>0</v>
      </c>
      <c r="O184" s="12">
        <v>46</v>
      </c>
      <c r="P184" s="12">
        <v>1</v>
      </c>
      <c r="Q184" s="18"/>
      <c r="R184" s="12">
        <v>2</v>
      </c>
      <c r="S184" s="12">
        <v>1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4</v>
      </c>
      <c r="AA184" s="18"/>
      <c r="AB184" s="12">
        <v>95</v>
      </c>
      <c r="AC184" s="12">
        <v>40</v>
      </c>
      <c r="AD184" s="12">
        <v>3</v>
      </c>
      <c r="AE184" s="12">
        <v>0</v>
      </c>
      <c r="AF184" s="12">
        <v>2</v>
      </c>
      <c r="AG184" s="12">
        <v>0</v>
      </c>
      <c r="AH184" s="12">
        <v>0</v>
      </c>
      <c r="AI184" s="12">
        <v>1</v>
      </c>
      <c r="AJ184" s="12">
        <v>1</v>
      </c>
      <c r="AK184" s="18"/>
      <c r="AL184" s="12">
        <v>14</v>
      </c>
      <c r="AM184" s="12">
        <v>6</v>
      </c>
      <c r="AN184" s="12">
        <v>1</v>
      </c>
      <c r="AO184" s="12">
        <v>0</v>
      </c>
      <c r="AP184" s="12">
        <v>1</v>
      </c>
      <c r="AQ184" s="12">
        <v>0</v>
      </c>
      <c r="AR184" s="12">
        <v>0</v>
      </c>
      <c r="AS184" s="12">
        <v>0</v>
      </c>
      <c r="AT184" s="13">
        <f t="shared" si="31"/>
        <v>159</v>
      </c>
      <c r="AU184" s="14">
        <f t="shared" si="31"/>
        <v>0</v>
      </c>
      <c r="AV184" s="14">
        <f t="shared" si="31"/>
        <v>1362</v>
      </c>
      <c r="AW184" s="14">
        <f t="shared" si="31"/>
        <v>572</v>
      </c>
      <c r="AX184" s="14">
        <f t="shared" si="31"/>
        <v>211</v>
      </c>
      <c r="AY184" s="14">
        <f t="shared" si="31"/>
        <v>0</v>
      </c>
      <c r="AZ184" s="14">
        <f t="shared" si="30"/>
        <v>92</v>
      </c>
      <c r="BA184" s="14">
        <f t="shared" si="30"/>
        <v>0</v>
      </c>
      <c r="BB184" s="14">
        <f t="shared" si="30"/>
        <v>0</v>
      </c>
      <c r="BC184" s="14">
        <f t="shared" si="30"/>
        <v>47</v>
      </c>
      <c r="BD184" s="15"/>
    </row>
    <row r="185" spans="1:56" s="24" customFormat="1" ht="16.5" customHeight="1" x14ac:dyDescent="0.2">
      <c r="A185" s="7">
        <v>1</v>
      </c>
      <c r="B185" s="34"/>
      <c r="C185" s="66"/>
      <c r="D185" s="66"/>
      <c r="E185" s="18" t="s">
        <v>19</v>
      </c>
      <c r="F185" s="18">
        <v>485525.99</v>
      </c>
      <c r="G185" s="18">
        <f t="shared" si="26"/>
        <v>9036644.8100000005</v>
      </c>
      <c r="H185" s="18">
        <v>3305633.43</v>
      </c>
      <c r="I185" s="18">
        <v>5529700.8200000003</v>
      </c>
      <c r="J185" s="18">
        <v>201310.56</v>
      </c>
      <c r="K185" s="18">
        <v>0</v>
      </c>
      <c r="L185" s="18">
        <v>2768715.76</v>
      </c>
      <c r="M185" s="18">
        <v>0</v>
      </c>
      <c r="N185" s="18">
        <v>0</v>
      </c>
      <c r="O185" s="18">
        <v>997701.3</v>
      </c>
      <c r="P185" s="18">
        <v>215.41</v>
      </c>
      <c r="Q185" s="18">
        <f t="shared" si="27"/>
        <v>13712.369999999999</v>
      </c>
      <c r="R185" s="18">
        <v>5130.32</v>
      </c>
      <c r="S185" s="18">
        <v>8582.0499999999993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12493.57</v>
      </c>
      <c r="AA185" s="18">
        <f t="shared" si="28"/>
        <v>674358.43</v>
      </c>
      <c r="AB185" s="18">
        <v>251385.47</v>
      </c>
      <c r="AC185" s="18">
        <v>420520.45</v>
      </c>
      <c r="AD185" s="18">
        <v>2452.5100000000002</v>
      </c>
      <c r="AE185" s="18">
        <v>0</v>
      </c>
      <c r="AF185" s="18">
        <v>63055.64</v>
      </c>
      <c r="AG185" s="18">
        <v>0</v>
      </c>
      <c r="AH185" s="18">
        <v>0</v>
      </c>
      <c r="AI185" s="18">
        <v>21401.15</v>
      </c>
      <c r="AJ185" s="18">
        <v>3877.33</v>
      </c>
      <c r="AK185" s="18">
        <f t="shared" si="29"/>
        <v>101170.48000000001</v>
      </c>
      <c r="AL185" s="18">
        <v>37622.32</v>
      </c>
      <c r="AM185" s="18">
        <v>62935.03</v>
      </c>
      <c r="AN185" s="18">
        <v>613.13</v>
      </c>
      <c r="AO185" s="18">
        <v>0</v>
      </c>
      <c r="AP185" s="18">
        <v>34393.99</v>
      </c>
      <c r="AQ185" s="18">
        <v>0</v>
      </c>
      <c r="AR185" s="18">
        <v>0</v>
      </c>
      <c r="AS185" s="18">
        <v>0</v>
      </c>
      <c r="AT185" s="19">
        <f t="shared" si="31"/>
        <v>502112.3</v>
      </c>
      <c r="AU185" s="20">
        <f t="shared" si="31"/>
        <v>9825886.0899999999</v>
      </c>
      <c r="AV185" s="20">
        <f t="shared" si="31"/>
        <v>3599771.54</v>
      </c>
      <c r="AW185" s="20">
        <f t="shared" si="31"/>
        <v>6021738.3500000006</v>
      </c>
      <c r="AX185" s="20">
        <f t="shared" si="31"/>
        <v>204376.2</v>
      </c>
      <c r="AY185" s="20">
        <f t="shared" si="31"/>
        <v>0</v>
      </c>
      <c r="AZ185" s="20">
        <f t="shared" si="30"/>
        <v>2866165.3899999997</v>
      </c>
      <c r="BA185" s="20">
        <f t="shared" si="30"/>
        <v>0</v>
      </c>
      <c r="BB185" s="20">
        <f t="shared" si="30"/>
        <v>0</v>
      </c>
      <c r="BC185" s="20">
        <f t="shared" si="30"/>
        <v>1019102.4500000001</v>
      </c>
      <c r="BD185" s="21">
        <f t="shared" si="23"/>
        <v>14213266.23</v>
      </c>
    </row>
    <row r="186" spans="1:56" s="16" customFormat="1" ht="18" customHeight="1" x14ac:dyDescent="0.2">
      <c r="A186" s="7">
        <v>1</v>
      </c>
      <c r="B186" s="11" t="s">
        <v>150</v>
      </c>
      <c r="C186" s="65">
        <v>94</v>
      </c>
      <c r="D186" s="65" t="s">
        <v>151</v>
      </c>
      <c r="E186" s="12" t="s">
        <v>18</v>
      </c>
      <c r="F186" s="12">
        <v>630</v>
      </c>
      <c r="G186" s="18"/>
      <c r="H186" s="12">
        <v>5136</v>
      </c>
      <c r="I186" s="12">
        <v>5380</v>
      </c>
      <c r="J186" s="12">
        <v>1482</v>
      </c>
      <c r="K186" s="12">
        <v>0</v>
      </c>
      <c r="L186" s="12">
        <v>172</v>
      </c>
      <c r="M186" s="12">
        <v>0</v>
      </c>
      <c r="N186" s="12">
        <v>0</v>
      </c>
      <c r="O186" s="12">
        <v>149</v>
      </c>
      <c r="P186" s="12">
        <v>86</v>
      </c>
      <c r="Q186" s="18"/>
      <c r="R186" s="12">
        <v>334</v>
      </c>
      <c r="S186" s="12">
        <v>350</v>
      </c>
      <c r="T186" s="12">
        <v>106</v>
      </c>
      <c r="U186" s="12">
        <v>0</v>
      </c>
      <c r="V186" s="12">
        <v>18</v>
      </c>
      <c r="W186" s="12">
        <v>0</v>
      </c>
      <c r="X186" s="12">
        <v>0</v>
      </c>
      <c r="Y186" s="12">
        <v>13</v>
      </c>
      <c r="Z186" s="12">
        <v>154</v>
      </c>
      <c r="AA186" s="18"/>
      <c r="AB186" s="12">
        <v>1105</v>
      </c>
      <c r="AC186" s="12">
        <v>1158</v>
      </c>
      <c r="AD186" s="12">
        <v>288</v>
      </c>
      <c r="AE186" s="12">
        <v>0</v>
      </c>
      <c r="AF186" s="12">
        <v>37</v>
      </c>
      <c r="AG186" s="12">
        <v>0</v>
      </c>
      <c r="AH186" s="12">
        <v>0</v>
      </c>
      <c r="AI186" s="12">
        <v>28</v>
      </c>
      <c r="AJ186" s="12">
        <v>180</v>
      </c>
      <c r="AK186" s="18"/>
      <c r="AL186" s="12">
        <v>585</v>
      </c>
      <c r="AM186" s="12">
        <v>612</v>
      </c>
      <c r="AN186" s="12">
        <v>124</v>
      </c>
      <c r="AO186" s="12">
        <v>0</v>
      </c>
      <c r="AP186" s="12">
        <v>14</v>
      </c>
      <c r="AQ186" s="12">
        <v>0</v>
      </c>
      <c r="AR186" s="12">
        <v>0</v>
      </c>
      <c r="AS186" s="12">
        <v>13</v>
      </c>
      <c r="AT186" s="13">
        <f t="shared" si="31"/>
        <v>1050</v>
      </c>
      <c r="AU186" s="14">
        <f t="shared" si="31"/>
        <v>0</v>
      </c>
      <c r="AV186" s="14">
        <f t="shared" si="31"/>
        <v>7160</v>
      </c>
      <c r="AW186" s="14">
        <f t="shared" si="31"/>
        <v>7500</v>
      </c>
      <c r="AX186" s="14">
        <f t="shared" si="31"/>
        <v>2000</v>
      </c>
      <c r="AY186" s="14">
        <f t="shared" si="31"/>
        <v>0</v>
      </c>
      <c r="AZ186" s="14">
        <f t="shared" si="30"/>
        <v>241</v>
      </c>
      <c r="BA186" s="14">
        <f t="shared" si="30"/>
        <v>0</v>
      </c>
      <c r="BB186" s="14">
        <f t="shared" si="30"/>
        <v>0</v>
      </c>
      <c r="BC186" s="14">
        <f t="shared" si="30"/>
        <v>203</v>
      </c>
      <c r="BD186" s="15"/>
    </row>
    <row r="187" spans="1:56" s="24" customFormat="1" ht="15" customHeight="1" x14ac:dyDescent="0.2">
      <c r="A187" s="7">
        <v>1</v>
      </c>
      <c r="B187" s="23"/>
      <c r="C187" s="66"/>
      <c r="D187" s="66"/>
      <c r="E187" s="18" t="s">
        <v>19</v>
      </c>
      <c r="F187" s="18">
        <v>1202650.93</v>
      </c>
      <c r="G187" s="18">
        <f t="shared" si="26"/>
        <v>9499920.7200000007</v>
      </c>
      <c r="H187" s="18">
        <v>3304532.42</v>
      </c>
      <c r="I187" s="18">
        <v>4993456.66</v>
      </c>
      <c r="J187" s="18">
        <v>1201931.6399999999</v>
      </c>
      <c r="K187" s="18">
        <v>0</v>
      </c>
      <c r="L187" s="18">
        <v>3654514.28</v>
      </c>
      <c r="M187" s="18">
        <v>0</v>
      </c>
      <c r="N187" s="18">
        <v>0</v>
      </c>
      <c r="O187" s="18">
        <v>2497043.0099999998</v>
      </c>
      <c r="P187" s="18">
        <v>165427.54999999999</v>
      </c>
      <c r="Q187" s="18">
        <f t="shared" si="27"/>
        <v>625243.25</v>
      </c>
      <c r="R187" s="18">
        <v>214757.11</v>
      </c>
      <c r="S187" s="18">
        <v>324518.02</v>
      </c>
      <c r="T187" s="18">
        <v>85968.12</v>
      </c>
      <c r="U187" s="18">
        <v>0</v>
      </c>
      <c r="V187" s="18">
        <v>412278.07</v>
      </c>
      <c r="W187" s="18">
        <v>0</v>
      </c>
      <c r="X187" s="18">
        <v>0</v>
      </c>
      <c r="Y187" s="18">
        <v>214909.44</v>
      </c>
      <c r="Z187" s="18">
        <v>293467</v>
      </c>
      <c r="AA187" s="18">
        <f t="shared" si="28"/>
        <v>2019173.64</v>
      </c>
      <c r="AB187" s="18">
        <v>711084.65</v>
      </c>
      <c r="AC187" s="18">
        <v>1074515.23</v>
      </c>
      <c r="AD187" s="18">
        <v>233573.76000000001</v>
      </c>
      <c r="AE187" s="18">
        <v>0</v>
      </c>
      <c r="AF187" s="18">
        <v>748208.36</v>
      </c>
      <c r="AG187" s="18">
        <v>0</v>
      </c>
      <c r="AH187" s="18">
        <v>0</v>
      </c>
      <c r="AI187" s="18">
        <v>484399.06</v>
      </c>
      <c r="AJ187" s="18">
        <v>342724.36</v>
      </c>
      <c r="AK187" s="18">
        <f t="shared" si="29"/>
        <v>1044725.96</v>
      </c>
      <c r="AL187" s="18">
        <v>375995.39</v>
      </c>
      <c r="AM187" s="18">
        <v>568164.09</v>
      </c>
      <c r="AN187" s="18">
        <v>100566.48</v>
      </c>
      <c r="AO187" s="18">
        <v>0</v>
      </c>
      <c r="AP187" s="18">
        <v>274852.05</v>
      </c>
      <c r="AQ187" s="18">
        <v>0</v>
      </c>
      <c r="AR187" s="18">
        <v>0</v>
      </c>
      <c r="AS187" s="18">
        <v>214909.44</v>
      </c>
      <c r="AT187" s="19">
        <f t="shared" si="31"/>
        <v>2004269.8399999999</v>
      </c>
      <c r="AU187" s="20">
        <f t="shared" si="31"/>
        <v>13189063.57</v>
      </c>
      <c r="AV187" s="20">
        <f t="shared" si="31"/>
        <v>4606369.57</v>
      </c>
      <c r="AW187" s="20">
        <f t="shared" si="31"/>
        <v>6960654</v>
      </c>
      <c r="AX187" s="20">
        <f t="shared" si="31"/>
        <v>1622040</v>
      </c>
      <c r="AY187" s="20">
        <f t="shared" si="31"/>
        <v>0</v>
      </c>
      <c r="AZ187" s="20">
        <f t="shared" si="30"/>
        <v>5089852.76</v>
      </c>
      <c r="BA187" s="20">
        <f t="shared" si="30"/>
        <v>0</v>
      </c>
      <c r="BB187" s="20">
        <f t="shared" si="30"/>
        <v>0</v>
      </c>
      <c r="BC187" s="20">
        <f t="shared" si="30"/>
        <v>3411260.9499999997</v>
      </c>
      <c r="BD187" s="21">
        <f t="shared" si="23"/>
        <v>23694447.120000001</v>
      </c>
    </row>
    <row r="188" spans="1:56" s="16" customFormat="1" ht="21.75" customHeight="1" x14ac:dyDescent="0.2">
      <c r="A188" s="7">
        <v>1</v>
      </c>
      <c r="B188" s="11" t="s">
        <v>152</v>
      </c>
      <c r="C188" s="65">
        <v>95</v>
      </c>
      <c r="D188" s="65" t="s">
        <v>153</v>
      </c>
      <c r="E188" s="12" t="s">
        <v>18</v>
      </c>
      <c r="F188" s="12">
        <v>1801</v>
      </c>
      <c r="G188" s="18"/>
      <c r="H188" s="12">
        <v>16615</v>
      </c>
      <c r="I188" s="12">
        <v>14528</v>
      </c>
      <c r="J188" s="12">
        <v>4673</v>
      </c>
      <c r="K188" s="12">
        <v>0</v>
      </c>
      <c r="L188" s="12">
        <v>419</v>
      </c>
      <c r="M188" s="12">
        <v>0</v>
      </c>
      <c r="N188" s="12">
        <v>0</v>
      </c>
      <c r="O188" s="12">
        <v>220</v>
      </c>
      <c r="P188" s="12">
        <v>248</v>
      </c>
      <c r="Q188" s="18"/>
      <c r="R188" s="12">
        <v>2310</v>
      </c>
      <c r="S188" s="12">
        <v>2020</v>
      </c>
      <c r="T188" s="12">
        <v>638</v>
      </c>
      <c r="U188" s="12">
        <v>0</v>
      </c>
      <c r="V188" s="12">
        <v>74</v>
      </c>
      <c r="W188" s="12">
        <v>0</v>
      </c>
      <c r="X188" s="12">
        <v>0</v>
      </c>
      <c r="Y188" s="12">
        <v>33</v>
      </c>
      <c r="Z188" s="12">
        <v>440</v>
      </c>
      <c r="AA188" s="18"/>
      <c r="AB188" s="12">
        <v>3813</v>
      </c>
      <c r="AC188" s="12">
        <v>3334</v>
      </c>
      <c r="AD188" s="12">
        <v>938</v>
      </c>
      <c r="AE188" s="12">
        <v>0</v>
      </c>
      <c r="AF188" s="12">
        <v>76</v>
      </c>
      <c r="AG188" s="12">
        <v>0</v>
      </c>
      <c r="AH188" s="12">
        <v>0</v>
      </c>
      <c r="AI188" s="12">
        <v>40</v>
      </c>
      <c r="AJ188" s="12">
        <v>513</v>
      </c>
      <c r="AK188" s="18"/>
      <c r="AL188" s="12">
        <v>4995</v>
      </c>
      <c r="AM188" s="12">
        <v>4368</v>
      </c>
      <c r="AN188" s="12">
        <v>1253</v>
      </c>
      <c r="AO188" s="12">
        <v>0</v>
      </c>
      <c r="AP188" s="12">
        <v>122</v>
      </c>
      <c r="AQ188" s="12">
        <v>0</v>
      </c>
      <c r="AR188" s="12">
        <v>0</v>
      </c>
      <c r="AS188" s="12">
        <v>54</v>
      </c>
      <c r="AT188" s="13">
        <f t="shared" si="31"/>
        <v>3002</v>
      </c>
      <c r="AU188" s="14">
        <f t="shared" si="31"/>
        <v>0</v>
      </c>
      <c r="AV188" s="14">
        <f t="shared" si="31"/>
        <v>27733</v>
      </c>
      <c r="AW188" s="14">
        <f t="shared" si="31"/>
        <v>24250</v>
      </c>
      <c r="AX188" s="14">
        <f t="shared" si="31"/>
        <v>7502</v>
      </c>
      <c r="AY188" s="14">
        <f t="shared" si="31"/>
        <v>0</v>
      </c>
      <c r="AZ188" s="14">
        <f t="shared" si="30"/>
        <v>691</v>
      </c>
      <c r="BA188" s="14">
        <f t="shared" si="30"/>
        <v>0</v>
      </c>
      <c r="BB188" s="14">
        <f t="shared" si="30"/>
        <v>0</v>
      </c>
      <c r="BC188" s="14">
        <f t="shared" si="30"/>
        <v>347</v>
      </c>
      <c r="BD188" s="15"/>
    </row>
    <row r="189" spans="1:56" s="24" customFormat="1" ht="14.25" customHeight="1" x14ac:dyDescent="0.2">
      <c r="A189" s="7">
        <v>1</v>
      </c>
      <c r="B189" s="23"/>
      <c r="C189" s="66"/>
      <c r="D189" s="66"/>
      <c r="E189" s="18" t="s">
        <v>19</v>
      </c>
      <c r="F189" s="18">
        <v>5138543.71</v>
      </c>
      <c r="G189" s="18">
        <f t="shared" si="26"/>
        <v>29536562.41</v>
      </c>
      <c r="H189" s="18">
        <v>10796996.52</v>
      </c>
      <c r="I189" s="18">
        <v>14950074.939999999</v>
      </c>
      <c r="J189" s="18">
        <v>3789490.95</v>
      </c>
      <c r="K189" s="18">
        <v>0</v>
      </c>
      <c r="L189" s="18">
        <v>9074365.1899999995</v>
      </c>
      <c r="M189" s="18">
        <v>0</v>
      </c>
      <c r="N189" s="18">
        <v>0</v>
      </c>
      <c r="O189" s="18">
        <v>3770150.06</v>
      </c>
      <c r="P189" s="18">
        <v>706800.71</v>
      </c>
      <c r="Q189" s="18">
        <f t="shared" si="27"/>
        <v>4096211.2</v>
      </c>
      <c r="R189" s="18">
        <v>1500926.36</v>
      </c>
      <c r="S189" s="18">
        <v>2078259.59</v>
      </c>
      <c r="T189" s="18">
        <v>517025.25</v>
      </c>
      <c r="U189" s="18">
        <v>0</v>
      </c>
      <c r="V189" s="18">
        <v>1596968.87</v>
      </c>
      <c r="W189" s="18">
        <v>0</v>
      </c>
      <c r="X189" s="18">
        <v>0</v>
      </c>
      <c r="Y189" s="18">
        <v>557223.43999999994</v>
      </c>
      <c r="Z189" s="18">
        <v>1254039.6399999999</v>
      </c>
      <c r="AA189" s="18">
        <f t="shared" si="28"/>
        <v>6669470.6400000006</v>
      </c>
      <c r="AB189" s="18">
        <v>2477988.91</v>
      </c>
      <c r="AC189" s="18">
        <v>3431150.48</v>
      </c>
      <c r="AD189" s="18">
        <v>760331.25</v>
      </c>
      <c r="AE189" s="18">
        <v>0</v>
      </c>
      <c r="AF189" s="18">
        <v>1596968.87</v>
      </c>
      <c r="AG189" s="18">
        <v>0</v>
      </c>
      <c r="AH189" s="18">
        <v>0</v>
      </c>
      <c r="AI189" s="18">
        <v>675781.62</v>
      </c>
      <c r="AJ189" s="18">
        <v>1464310.23</v>
      </c>
      <c r="AK189" s="18">
        <f t="shared" si="29"/>
        <v>8756101.1100000013</v>
      </c>
      <c r="AL189" s="18">
        <v>3245882.81</v>
      </c>
      <c r="AM189" s="18">
        <v>4494415.75</v>
      </c>
      <c r="AN189" s="18">
        <v>1015802.55</v>
      </c>
      <c r="AO189" s="18">
        <v>0</v>
      </c>
      <c r="AP189" s="18">
        <v>2656639.81</v>
      </c>
      <c r="AQ189" s="18">
        <v>0</v>
      </c>
      <c r="AR189" s="18">
        <v>0</v>
      </c>
      <c r="AS189" s="18">
        <v>924753.79</v>
      </c>
      <c r="AT189" s="19">
        <f t="shared" si="31"/>
        <v>8563694.2899999991</v>
      </c>
      <c r="AU189" s="20">
        <f t="shared" si="31"/>
        <v>49058345.359999999</v>
      </c>
      <c r="AV189" s="20">
        <f t="shared" si="31"/>
        <v>18021794.600000001</v>
      </c>
      <c r="AW189" s="20">
        <f t="shared" si="31"/>
        <v>24953900.759999998</v>
      </c>
      <c r="AX189" s="20">
        <f t="shared" si="31"/>
        <v>6082650</v>
      </c>
      <c r="AY189" s="20">
        <f t="shared" si="31"/>
        <v>0</v>
      </c>
      <c r="AZ189" s="20">
        <f t="shared" si="30"/>
        <v>14924942.739999998</v>
      </c>
      <c r="BA189" s="20">
        <f t="shared" si="30"/>
        <v>0</v>
      </c>
      <c r="BB189" s="20">
        <f t="shared" si="30"/>
        <v>0</v>
      </c>
      <c r="BC189" s="20">
        <f t="shared" si="30"/>
        <v>5927908.9100000001</v>
      </c>
      <c r="BD189" s="21">
        <f t="shared" si="23"/>
        <v>78474891.299999982</v>
      </c>
    </row>
    <row r="190" spans="1:56" s="16" customFormat="1" ht="21.75" customHeight="1" x14ac:dyDescent="0.2">
      <c r="A190" s="7">
        <v>1</v>
      </c>
      <c r="B190" s="11"/>
      <c r="C190" s="65">
        <v>96</v>
      </c>
      <c r="D190" s="65" t="s">
        <v>154</v>
      </c>
      <c r="E190" s="12" t="s">
        <v>18</v>
      </c>
      <c r="F190" s="12">
        <v>0</v>
      </c>
      <c r="G190" s="18"/>
      <c r="H190" s="12">
        <v>20887</v>
      </c>
      <c r="I190" s="12">
        <v>0</v>
      </c>
      <c r="J190" s="12">
        <v>2253</v>
      </c>
      <c r="K190" s="12">
        <v>6074</v>
      </c>
      <c r="L190" s="12">
        <v>2878</v>
      </c>
      <c r="M190" s="12">
        <v>171</v>
      </c>
      <c r="N190" s="12">
        <v>51</v>
      </c>
      <c r="O190" s="12">
        <v>265</v>
      </c>
      <c r="P190" s="12">
        <v>0</v>
      </c>
      <c r="Q190" s="18"/>
      <c r="R190" s="12">
        <v>826</v>
      </c>
      <c r="S190" s="12">
        <v>0</v>
      </c>
      <c r="T190" s="12">
        <v>131</v>
      </c>
      <c r="U190" s="12">
        <v>74</v>
      </c>
      <c r="V190" s="12">
        <v>130</v>
      </c>
      <c r="W190" s="12">
        <v>8</v>
      </c>
      <c r="X190" s="12">
        <v>0</v>
      </c>
      <c r="Y190" s="12">
        <v>4</v>
      </c>
      <c r="Z190" s="12">
        <v>0</v>
      </c>
      <c r="AA190" s="18"/>
      <c r="AB190" s="12">
        <v>5282</v>
      </c>
      <c r="AC190" s="12">
        <v>0</v>
      </c>
      <c r="AD190" s="12">
        <v>628</v>
      </c>
      <c r="AE190" s="12">
        <v>1803</v>
      </c>
      <c r="AF190" s="12">
        <v>908</v>
      </c>
      <c r="AG190" s="12">
        <v>76</v>
      </c>
      <c r="AH190" s="12">
        <v>16</v>
      </c>
      <c r="AI190" s="12">
        <v>90</v>
      </c>
      <c r="AJ190" s="12">
        <v>0</v>
      </c>
      <c r="AK190" s="18"/>
      <c r="AL190" s="12">
        <v>3012</v>
      </c>
      <c r="AM190" s="12">
        <v>0</v>
      </c>
      <c r="AN190" s="12">
        <v>438</v>
      </c>
      <c r="AO190" s="12">
        <v>1294</v>
      </c>
      <c r="AP190" s="12">
        <v>435</v>
      </c>
      <c r="AQ190" s="12">
        <v>38</v>
      </c>
      <c r="AR190" s="12">
        <v>8</v>
      </c>
      <c r="AS190" s="12">
        <v>42</v>
      </c>
      <c r="AT190" s="13">
        <f t="shared" si="31"/>
        <v>0</v>
      </c>
      <c r="AU190" s="14">
        <f t="shared" si="31"/>
        <v>0</v>
      </c>
      <c r="AV190" s="14">
        <f t="shared" si="31"/>
        <v>30007</v>
      </c>
      <c r="AW190" s="14">
        <f t="shared" si="31"/>
        <v>0</v>
      </c>
      <c r="AX190" s="14">
        <f t="shared" si="31"/>
        <v>3450</v>
      </c>
      <c r="AY190" s="14">
        <f t="shared" si="31"/>
        <v>9245</v>
      </c>
      <c r="AZ190" s="14">
        <f t="shared" si="30"/>
        <v>4351</v>
      </c>
      <c r="BA190" s="14">
        <f t="shared" si="30"/>
        <v>293</v>
      </c>
      <c r="BB190" s="14">
        <f t="shared" si="30"/>
        <v>75</v>
      </c>
      <c r="BC190" s="14">
        <f t="shared" si="30"/>
        <v>401</v>
      </c>
      <c r="BD190" s="15"/>
    </row>
    <row r="191" spans="1:56" s="24" customFormat="1" ht="16.5" customHeight="1" x14ac:dyDescent="0.2">
      <c r="A191" s="7">
        <v>1</v>
      </c>
      <c r="B191" s="23"/>
      <c r="C191" s="66"/>
      <c r="D191" s="66"/>
      <c r="E191" s="18" t="s">
        <v>19</v>
      </c>
      <c r="F191" s="18">
        <v>0</v>
      </c>
      <c r="G191" s="18">
        <f t="shared" si="26"/>
        <v>15337239.300000001</v>
      </c>
      <c r="H191" s="18">
        <v>9363778.8100000005</v>
      </c>
      <c r="I191" s="18">
        <v>4146354.08</v>
      </c>
      <c r="J191" s="18">
        <v>1827106.41</v>
      </c>
      <c r="K191" s="18">
        <v>33985583.299999997</v>
      </c>
      <c r="L191" s="18">
        <v>178950092.72</v>
      </c>
      <c r="M191" s="18">
        <v>32048410.760000002</v>
      </c>
      <c r="N191" s="18">
        <v>2313794.4700000002</v>
      </c>
      <c r="O191" s="18">
        <v>16612486.279999999</v>
      </c>
      <c r="P191" s="18">
        <v>0</v>
      </c>
      <c r="Q191" s="18">
        <f t="shared" si="27"/>
        <v>561692.82999999996</v>
      </c>
      <c r="R191" s="18">
        <v>327807.56</v>
      </c>
      <c r="S191" s="18">
        <v>127560.55</v>
      </c>
      <c r="T191" s="18">
        <v>106324.72</v>
      </c>
      <c r="U191" s="18">
        <v>526908.27</v>
      </c>
      <c r="V191" s="18">
        <v>7947247.6100000003</v>
      </c>
      <c r="W191" s="18">
        <v>1381855.19</v>
      </c>
      <c r="X191" s="18">
        <v>0</v>
      </c>
      <c r="Y191" s="18">
        <v>98883.85</v>
      </c>
      <c r="Z191" s="18">
        <v>0</v>
      </c>
      <c r="AA191" s="18">
        <f t="shared" si="28"/>
        <v>3919013.29</v>
      </c>
      <c r="AB191" s="18">
        <v>2293614.58</v>
      </c>
      <c r="AC191" s="18">
        <v>1116159.25</v>
      </c>
      <c r="AD191" s="18">
        <v>509239.46</v>
      </c>
      <c r="AE191" s="18">
        <v>10854310.33</v>
      </c>
      <c r="AF191" s="18">
        <v>59741378.579999998</v>
      </c>
      <c r="AG191" s="18">
        <v>13074476.029999999</v>
      </c>
      <c r="AH191" s="18">
        <v>736986.39</v>
      </c>
      <c r="AI191" s="18">
        <v>4795866.57</v>
      </c>
      <c r="AJ191" s="18">
        <v>0</v>
      </c>
      <c r="AK191" s="18">
        <f t="shared" si="29"/>
        <v>2183486.25</v>
      </c>
      <c r="AL191" s="18">
        <v>1282773.98</v>
      </c>
      <c r="AM191" s="18">
        <v>545363.86</v>
      </c>
      <c r="AN191" s="18">
        <v>355348.41</v>
      </c>
      <c r="AO191" s="18">
        <v>7324024.9299999997</v>
      </c>
      <c r="AP191" s="18">
        <v>27404302.100000001</v>
      </c>
      <c r="AQ191" s="18">
        <v>6643534.5700000003</v>
      </c>
      <c r="AR191" s="18">
        <v>377062.8</v>
      </c>
      <c r="AS191" s="18">
        <v>3213725.02</v>
      </c>
      <c r="AT191" s="19">
        <f t="shared" si="31"/>
        <v>0</v>
      </c>
      <c r="AU191" s="20">
        <f t="shared" si="31"/>
        <v>22001431.670000002</v>
      </c>
      <c r="AV191" s="20">
        <f t="shared" si="31"/>
        <v>13267974.93</v>
      </c>
      <c r="AW191" s="20">
        <f t="shared" si="31"/>
        <v>5935437.7400000002</v>
      </c>
      <c r="AX191" s="20">
        <f t="shared" si="31"/>
        <v>2798019</v>
      </c>
      <c r="AY191" s="20">
        <f t="shared" si="31"/>
        <v>52690826.829999998</v>
      </c>
      <c r="AZ191" s="20">
        <f t="shared" si="30"/>
        <v>274043021.00999999</v>
      </c>
      <c r="BA191" s="20">
        <f t="shared" si="30"/>
        <v>53148276.550000004</v>
      </c>
      <c r="BB191" s="20">
        <f t="shared" si="30"/>
        <v>3427843.66</v>
      </c>
      <c r="BC191" s="20">
        <f t="shared" si="30"/>
        <v>24720961.719999999</v>
      </c>
      <c r="BD191" s="21">
        <f t="shared" si="23"/>
        <v>373456241.23000002</v>
      </c>
    </row>
    <row r="192" spans="1:56" s="16" customFormat="1" ht="25.5" customHeight="1" x14ac:dyDescent="0.2">
      <c r="A192" s="7">
        <v>1</v>
      </c>
      <c r="B192" s="11" t="s">
        <v>155</v>
      </c>
      <c r="C192" s="65">
        <v>97</v>
      </c>
      <c r="D192" s="65" t="s">
        <v>156</v>
      </c>
      <c r="E192" s="12" t="s">
        <v>18</v>
      </c>
      <c r="F192" s="12">
        <v>0</v>
      </c>
      <c r="G192" s="18"/>
      <c r="H192" s="12">
        <v>1939</v>
      </c>
      <c r="I192" s="12">
        <v>151</v>
      </c>
      <c r="J192" s="12">
        <v>8164</v>
      </c>
      <c r="K192" s="12">
        <v>0</v>
      </c>
      <c r="L192" s="12">
        <v>2726</v>
      </c>
      <c r="M192" s="12">
        <v>273</v>
      </c>
      <c r="N192" s="12">
        <v>0</v>
      </c>
      <c r="O192" s="12">
        <v>24</v>
      </c>
      <c r="P192" s="12">
        <v>0</v>
      </c>
      <c r="Q192" s="18"/>
      <c r="R192" s="12">
        <v>73</v>
      </c>
      <c r="S192" s="12">
        <v>4</v>
      </c>
      <c r="T192" s="12">
        <v>273</v>
      </c>
      <c r="U192" s="12">
        <v>0</v>
      </c>
      <c r="V192" s="12">
        <v>94</v>
      </c>
      <c r="W192" s="12">
        <v>8</v>
      </c>
      <c r="X192" s="12">
        <v>0</v>
      </c>
      <c r="Y192" s="12">
        <v>1</v>
      </c>
      <c r="Z192" s="12">
        <v>0</v>
      </c>
      <c r="AA192" s="18"/>
      <c r="AB192" s="12">
        <v>768</v>
      </c>
      <c r="AC192" s="12">
        <v>67</v>
      </c>
      <c r="AD192" s="12">
        <v>2977</v>
      </c>
      <c r="AE192" s="12">
        <v>0</v>
      </c>
      <c r="AF192" s="12">
        <v>890</v>
      </c>
      <c r="AG192" s="12">
        <v>88</v>
      </c>
      <c r="AH192" s="12">
        <v>0</v>
      </c>
      <c r="AI192" s="12">
        <v>15</v>
      </c>
      <c r="AJ192" s="12">
        <v>0</v>
      </c>
      <c r="AK192" s="18"/>
      <c r="AL192" s="12">
        <v>446</v>
      </c>
      <c r="AM192" s="12">
        <v>29</v>
      </c>
      <c r="AN192" s="12">
        <v>1586</v>
      </c>
      <c r="AO192" s="12">
        <v>0</v>
      </c>
      <c r="AP192" s="12">
        <v>615</v>
      </c>
      <c r="AQ192" s="12">
        <v>62</v>
      </c>
      <c r="AR192" s="12">
        <v>0</v>
      </c>
      <c r="AS192" s="12">
        <v>10</v>
      </c>
      <c r="AT192" s="13">
        <f t="shared" si="31"/>
        <v>0</v>
      </c>
      <c r="AU192" s="14">
        <f t="shared" si="31"/>
        <v>0</v>
      </c>
      <c r="AV192" s="14">
        <f t="shared" si="31"/>
        <v>3226</v>
      </c>
      <c r="AW192" s="14">
        <f t="shared" si="31"/>
        <v>251</v>
      </c>
      <c r="AX192" s="14">
        <f t="shared" si="31"/>
        <v>13000</v>
      </c>
      <c r="AY192" s="14">
        <f t="shared" si="31"/>
        <v>0</v>
      </c>
      <c r="AZ192" s="14">
        <f t="shared" si="30"/>
        <v>4325</v>
      </c>
      <c r="BA192" s="14">
        <f t="shared" si="30"/>
        <v>431</v>
      </c>
      <c r="BB192" s="14">
        <f t="shared" si="30"/>
        <v>0</v>
      </c>
      <c r="BC192" s="14">
        <f t="shared" si="30"/>
        <v>50</v>
      </c>
      <c r="BD192" s="15"/>
    </row>
    <row r="193" spans="1:56" s="24" customFormat="1" x14ac:dyDescent="0.2">
      <c r="A193" s="7">
        <v>1</v>
      </c>
      <c r="B193" s="23"/>
      <c r="C193" s="66"/>
      <c r="D193" s="66"/>
      <c r="E193" s="18" t="s">
        <v>19</v>
      </c>
      <c r="F193" s="18">
        <v>0</v>
      </c>
      <c r="G193" s="18">
        <f t="shared" si="26"/>
        <v>9690224.870000001</v>
      </c>
      <c r="H193" s="18">
        <v>1155624.6299999999</v>
      </c>
      <c r="I193" s="18">
        <v>1913432.96</v>
      </c>
      <c r="J193" s="18">
        <v>6621167.2800000003</v>
      </c>
      <c r="K193" s="18">
        <v>0</v>
      </c>
      <c r="L193" s="18">
        <v>218655997.62</v>
      </c>
      <c r="M193" s="18">
        <v>51788387.82</v>
      </c>
      <c r="N193" s="18">
        <v>0</v>
      </c>
      <c r="O193" s="18">
        <v>768475.48</v>
      </c>
      <c r="P193" s="18">
        <v>0</v>
      </c>
      <c r="Q193" s="18">
        <f t="shared" si="27"/>
        <v>320478.89</v>
      </c>
      <c r="R193" s="18">
        <v>42828.82</v>
      </c>
      <c r="S193" s="18">
        <v>56241.61</v>
      </c>
      <c r="T193" s="18">
        <v>221408.46</v>
      </c>
      <c r="U193" s="18">
        <v>0</v>
      </c>
      <c r="V193" s="18">
        <v>7242548.8200000003</v>
      </c>
      <c r="W193" s="18">
        <v>1559396.78</v>
      </c>
      <c r="X193" s="18">
        <v>0</v>
      </c>
      <c r="Y193" s="18">
        <v>18554.740000000002</v>
      </c>
      <c r="Z193" s="18">
        <v>0</v>
      </c>
      <c r="AA193" s="18">
        <f t="shared" si="28"/>
        <v>3472102.64</v>
      </c>
      <c r="AB193" s="18">
        <v>455900.85</v>
      </c>
      <c r="AC193" s="18">
        <v>601795.25</v>
      </c>
      <c r="AD193" s="18">
        <v>2414406.54</v>
      </c>
      <c r="AE193" s="18">
        <v>0</v>
      </c>
      <c r="AF193" s="18">
        <v>70011305.230000004</v>
      </c>
      <c r="AG193" s="18">
        <v>17153364.59</v>
      </c>
      <c r="AH193" s="18">
        <v>0</v>
      </c>
      <c r="AI193" s="18">
        <v>485515.69</v>
      </c>
      <c r="AJ193" s="18">
        <v>0</v>
      </c>
      <c r="AK193" s="18">
        <f t="shared" si="29"/>
        <v>1935817.71</v>
      </c>
      <c r="AL193" s="18">
        <v>265405.7</v>
      </c>
      <c r="AM193" s="18">
        <v>384134.29</v>
      </c>
      <c r="AN193" s="18">
        <v>1286277.72</v>
      </c>
      <c r="AO193" s="18">
        <v>0</v>
      </c>
      <c r="AP193" s="18">
        <v>48973425.340000004</v>
      </c>
      <c r="AQ193" s="18">
        <v>11572365.58</v>
      </c>
      <c r="AR193" s="18">
        <v>0</v>
      </c>
      <c r="AS193" s="18">
        <v>273682.40999999997</v>
      </c>
      <c r="AT193" s="19">
        <f t="shared" si="31"/>
        <v>0</v>
      </c>
      <c r="AU193" s="20">
        <f t="shared" si="31"/>
        <v>15418624.109999999</v>
      </c>
      <c r="AV193" s="20">
        <f t="shared" si="31"/>
        <v>1919760</v>
      </c>
      <c r="AW193" s="20">
        <f t="shared" si="31"/>
        <v>2955604.11</v>
      </c>
      <c r="AX193" s="20">
        <f t="shared" si="31"/>
        <v>10543260</v>
      </c>
      <c r="AY193" s="20">
        <f t="shared" si="31"/>
        <v>0</v>
      </c>
      <c r="AZ193" s="20">
        <f t="shared" si="30"/>
        <v>344883277.00999999</v>
      </c>
      <c r="BA193" s="20">
        <f t="shared" si="30"/>
        <v>82073514.770000011</v>
      </c>
      <c r="BB193" s="20">
        <f t="shared" si="30"/>
        <v>0</v>
      </c>
      <c r="BC193" s="20">
        <f t="shared" si="30"/>
        <v>1546228.3199999998</v>
      </c>
      <c r="BD193" s="21">
        <f t="shared" si="23"/>
        <v>361848129.44</v>
      </c>
    </row>
    <row r="194" spans="1:56" s="16" customFormat="1" ht="25.5" customHeight="1" x14ac:dyDescent="0.2">
      <c r="A194" s="7">
        <v>1</v>
      </c>
      <c r="B194" s="11" t="s">
        <v>157</v>
      </c>
      <c r="C194" s="65">
        <v>98</v>
      </c>
      <c r="D194" s="65" t="s">
        <v>158</v>
      </c>
      <c r="E194" s="12" t="s">
        <v>18</v>
      </c>
      <c r="F194" s="12">
        <v>2</v>
      </c>
      <c r="G194" s="18"/>
      <c r="H194" s="12">
        <v>13100</v>
      </c>
      <c r="I194" s="12">
        <v>715</v>
      </c>
      <c r="J194" s="12">
        <v>5777</v>
      </c>
      <c r="K194" s="12">
        <v>0</v>
      </c>
      <c r="L194" s="12">
        <v>1830</v>
      </c>
      <c r="M194" s="12">
        <v>14</v>
      </c>
      <c r="N194" s="12">
        <v>0</v>
      </c>
      <c r="O194" s="12">
        <v>320</v>
      </c>
      <c r="P194" s="12">
        <v>0</v>
      </c>
      <c r="Q194" s="18"/>
      <c r="R194" s="12">
        <v>757</v>
      </c>
      <c r="S194" s="12">
        <v>35</v>
      </c>
      <c r="T194" s="12">
        <v>291</v>
      </c>
      <c r="U194" s="12">
        <v>0</v>
      </c>
      <c r="V194" s="12">
        <v>74</v>
      </c>
      <c r="W194" s="12">
        <v>0</v>
      </c>
      <c r="X194" s="12">
        <v>0</v>
      </c>
      <c r="Y194" s="12">
        <v>17</v>
      </c>
      <c r="Z194" s="12">
        <v>1</v>
      </c>
      <c r="AA194" s="18"/>
      <c r="AB194" s="12">
        <v>2512</v>
      </c>
      <c r="AC194" s="12">
        <v>177</v>
      </c>
      <c r="AD194" s="12">
        <v>1522</v>
      </c>
      <c r="AE194" s="12">
        <v>0</v>
      </c>
      <c r="AF194" s="12">
        <v>467</v>
      </c>
      <c r="AG194" s="12">
        <v>5</v>
      </c>
      <c r="AH194" s="12">
        <v>0</v>
      </c>
      <c r="AI194" s="12">
        <v>71</v>
      </c>
      <c r="AJ194" s="12">
        <v>1</v>
      </c>
      <c r="AK194" s="18"/>
      <c r="AL194" s="12">
        <v>2879</v>
      </c>
      <c r="AM194" s="12">
        <v>186</v>
      </c>
      <c r="AN194" s="12">
        <v>1521</v>
      </c>
      <c r="AO194" s="12">
        <v>0</v>
      </c>
      <c r="AP194" s="12">
        <v>386</v>
      </c>
      <c r="AQ194" s="12">
        <v>3</v>
      </c>
      <c r="AR194" s="12">
        <v>0</v>
      </c>
      <c r="AS194" s="12">
        <v>71</v>
      </c>
      <c r="AT194" s="13">
        <f t="shared" si="31"/>
        <v>4</v>
      </c>
      <c r="AU194" s="14">
        <f t="shared" si="31"/>
        <v>0</v>
      </c>
      <c r="AV194" s="14">
        <f t="shared" si="31"/>
        <v>19248</v>
      </c>
      <c r="AW194" s="14">
        <f t="shared" si="31"/>
        <v>1113</v>
      </c>
      <c r="AX194" s="14">
        <f t="shared" si="31"/>
        <v>9111</v>
      </c>
      <c r="AY194" s="14">
        <f t="shared" si="31"/>
        <v>0</v>
      </c>
      <c r="AZ194" s="14">
        <f t="shared" si="30"/>
        <v>2757</v>
      </c>
      <c r="BA194" s="14">
        <f t="shared" si="30"/>
        <v>22</v>
      </c>
      <c r="BB194" s="14">
        <f t="shared" si="30"/>
        <v>0</v>
      </c>
      <c r="BC194" s="14">
        <f t="shared" si="30"/>
        <v>479</v>
      </c>
      <c r="BD194" s="15"/>
    </row>
    <row r="195" spans="1:56" s="24" customFormat="1" ht="18.600000000000001" customHeight="1" x14ac:dyDescent="0.2">
      <c r="A195" s="7">
        <v>1</v>
      </c>
      <c r="B195" s="23"/>
      <c r="C195" s="66"/>
      <c r="D195" s="66"/>
      <c r="E195" s="18" t="s">
        <v>19</v>
      </c>
      <c r="F195" s="18">
        <v>6420.49</v>
      </c>
      <c r="G195" s="18">
        <f t="shared" si="26"/>
        <v>16146824.57</v>
      </c>
      <c r="H195" s="18">
        <v>9101424.0299999993</v>
      </c>
      <c r="I195" s="18">
        <v>2360517.15</v>
      </c>
      <c r="J195" s="18">
        <v>4684883.3899999997</v>
      </c>
      <c r="K195" s="18">
        <v>0</v>
      </c>
      <c r="L195" s="18">
        <v>77367223.290000007</v>
      </c>
      <c r="M195" s="18">
        <v>1903122.76</v>
      </c>
      <c r="N195" s="18">
        <v>0</v>
      </c>
      <c r="O195" s="18">
        <v>12806616.66</v>
      </c>
      <c r="P195" s="18">
        <v>0</v>
      </c>
      <c r="Q195" s="18">
        <f t="shared" si="27"/>
        <v>864040.74</v>
      </c>
      <c r="R195" s="18">
        <v>501734.37</v>
      </c>
      <c r="S195" s="18">
        <v>125845.38</v>
      </c>
      <c r="T195" s="18">
        <v>236460.99</v>
      </c>
      <c r="U195" s="18">
        <v>0</v>
      </c>
      <c r="V195" s="18">
        <v>2815824.65</v>
      </c>
      <c r="W195" s="18">
        <v>0</v>
      </c>
      <c r="X195" s="18">
        <v>0</v>
      </c>
      <c r="Y195" s="18">
        <v>297828.3</v>
      </c>
      <c r="Z195" s="18">
        <v>3210.25</v>
      </c>
      <c r="AA195" s="18">
        <f t="shared" si="28"/>
        <v>3472335.12</v>
      </c>
      <c r="AB195" s="18">
        <v>1669162.75</v>
      </c>
      <c r="AC195" s="18">
        <v>569141.56999999995</v>
      </c>
      <c r="AD195" s="18">
        <v>1234030.8</v>
      </c>
      <c r="AE195" s="18">
        <v>0</v>
      </c>
      <c r="AF195" s="18">
        <v>20920940.91</v>
      </c>
      <c r="AG195" s="18">
        <v>647003.44999999995</v>
      </c>
      <c r="AH195" s="18">
        <v>0</v>
      </c>
      <c r="AI195" s="18">
        <v>4002067.71</v>
      </c>
      <c r="AJ195" s="18">
        <v>3210.25</v>
      </c>
      <c r="AK195" s="18">
        <f t="shared" si="29"/>
        <v>3753064.0300000003</v>
      </c>
      <c r="AL195" s="18">
        <v>1949238.12</v>
      </c>
      <c r="AM195" s="18">
        <v>569795.11</v>
      </c>
      <c r="AN195" s="18">
        <v>1234030.8</v>
      </c>
      <c r="AO195" s="18">
        <v>0</v>
      </c>
      <c r="AP195" s="18">
        <v>14443426.98</v>
      </c>
      <c r="AQ195" s="18">
        <v>364303.75</v>
      </c>
      <c r="AR195" s="18">
        <v>0</v>
      </c>
      <c r="AS195" s="18">
        <v>1507755.74</v>
      </c>
      <c r="AT195" s="19">
        <f t="shared" si="31"/>
        <v>12840.99</v>
      </c>
      <c r="AU195" s="20">
        <f t="shared" si="31"/>
        <v>24236264.460000001</v>
      </c>
      <c r="AV195" s="20">
        <f t="shared" si="31"/>
        <v>13221559.27</v>
      </c>
      <c r="AW195" s="20">
        <f t="shared" si="31"/>
        <v>3625299.21</v>
      </c>
      <c r="AX195" s="20">
        <f t="shared" si="31"/>
        <v>7389405.9799999995</v>
      </c>
      <c r="AY195" s="20">
        <f t="shared" si="31"/>
        <v>0</v>
      </c>
      <c r="AZ195" s="20">
        <f t="shared" si="30"/>
        <v>115547415.83000001</v>
      </c>
      <c r="BA195" s="20">
        <f t="shared" si="30"/>
        <v>2914429.96</v>
      </c>
      <c r="BB195" s="20">
        <f t="shared" si="30"/>
        <v>0</v>
      </c>
      <c r="BC195" s="20">
        <f t="shared" si="30"/>
        <v>18614268.41</v>
      </c>
      <c r="BD195" s="21">
        <f t="shared" si="23"/>
        <v>158410789.69000003</v>
      </c>
    </row>
    <row r="196" spans="1:56" s="16" customFormat="1" ht="18.75" customHeight="1" x14ac:dyDescent="0.2">
      <c r="A196" s="7">
        <v>1</v>
      </c>
      <c r="B196" s="11" t="s">
        <v>159</v>
      </c>
      <c r="C196" s="65">
        <v>99</v>
      </c>
      <c r="D196" s="65" t="s">
        <v>160</v>
      </c>
      <c r="E196" s="12" t="s">
        <v>18</v>
      </c>
      <c r="F196" s="12">
        <v>0</v>
      </c>
      <c r="G196" s="18"/>
      <c r="H196" s="12">
        <v>5764</v>
      </c>
      <c r="I196" s="12">
        <v>1330</v>
      </c>
      <c r="J196" s="12">
        <v>191</v>
      </c>
      <c r="K196" s="12">
        <v>13</v>
      </c>
      <c r="L196" s="12">
        <v>1554</v>
      </c>
      <c r="M196" s="12">
        <v>19</v>
      </c>
      <c r="N196" s="12">
        <v>0</v>
      </c>
      <c r="O196" s="12">
        <v>255</v>
      </c>
      <c r="P196" s="12">
        <v>0</v>
      </c>
      <c r="Q196" s="18"/>
      <c r="R196" s="12">
        <v>197</v>
      </c>
      <c r="S196" s="12">
        <v>48</v>
      </c>
      <c r="T196" s="12">
        <v>6</v>
      </c>
      <c r="U196" s="12">
        <v>0</v>
      </c>
      <c r="V196" s="12">
        <v>64</v>
      </c>
      <c r="W196" s="12">
        <v>0</v>
      </c>
      <c r="X196" s="12">
        <v>0</v>
      </c>
      <c r="Y196" s="12">
        <v>10</v>
      </c>
      <c r="Z196" s="12">
        <v>0</v>
      </c>
      <c r="AA196" s="18"/>
      <c r="AB196" s="12">
        <v>1633</v>
      </c>
      <c r="AC196" s="12">
        <v>342</v>
      </c>
      <c r="AD196" s="12">
        <v>29</v>
      </c>
      <c r="AE196" s="12">
        <v>4</v>
      </c>
      <c r="AF196" s="12">
        <v>482</v>
      </c>
      <c r="AG196" s="12">
        <v>9</v>
      </c>
      <c r="AH196" s="12">
        <v>0</v>
      </c>
      <c r="AI196" s="12">
        <v>161</v>
      </c>
      <c r="AJ196" s="12">
        <v>0</v>
      </c>
      <c r="AK196" s="18"/>
      <c r="AL196" s="12">
        <v>924</v>
      </c>
      <c r="AM196" s="12">
        <v>181</v>
      </c>
      <c r="AN196" s="12">
        <v>48</v>
      </c>
      <c r="AO196" s="12">
        <v>3</v>
      </c>
      <c r="AP196" s="12">
        <v>286</v>
      </c>
      <c r="AQ196" s="12">
        <v>3</v>
      </c>
      <c r="AR196" s="12">
        <v>0</v>
      </c>
      <c r="AS196" s="12">
        <v>48</v>
      </c>
      <c r="AT196" s="13">
        <f t="shared" si="31"/>
        <v>0</v>
      </c>
      <c r="AU196" s="14">
        <f t="shared" si="31"/>
        <v>0</v>
      </c>
      <c r="AV196" s="14">
        <f t="shared" si="31"/>
        <v>8518</v>
      </c>
      <c r="AW196" s="14">
        <f t="shared" si="31"/>
        <v>1901</v>
      </c>
      <c r="AX196" s="14">
        <f t="shared" si="31"/>
        <v>274</v>
      </c>
      <c r="AY196" s="14">
        <f t="shared" si="31"/>
        <v>20</v>
      </c>
      <c r="AZ196" s="14">
        <f t="shared" si="30"/>
        <v>2386</v>
      </c>
      <c r="BA196" s="14">
        <f t="shared" si="30"/>
        <v>31</v>
      </c>
      <c r="BB196" s="14">
        <f t="shared" si="30"/>
        <v>0</v>
      </c>
      <c r="BC196" s="14">
        <f t="shared" si="30"/>
        <v>474</v>
      </c>
      <c r="BD196" s="15"/>
    </row>
    <row r="197" spans="1:56" s="24" customFormat="1" ht="16.5" customHeight="1" x14ac:dyDescent="0.2">
      <c r="A197" s="7">
        <v>1</v>
      </c>
      <c r="B197" s="23"/>
      <c r="C197" s="66"/>
      <c r="D197" s="66"/>
      <c r="E197" s="18" t="s">
        <v>19</v>
      </c>
      <c r="F197" s="18">
        <v>0</v>
      </c>
      <c r="G197" s="18">
        <f t="shared" si="26"/>
        <v>12498351.41</v>
      </c>
      <c r="H197" s="18">
        <v>4353114.8499999996</v>
      </c>
      <c r="I197" s="18">
        <v>7169531.9199999999</v>
      </c>
      <c r="J197" s="18">
        <v>975704.64</v>
      </c>
      <c r="K197" s="18">
        <v>302376.3</v>
      </c>
      <c r="L197" s="18">
        <v>108768054.23999999</v>
      </c>
      <c r="M197" s="18">
        <v>3884322.42</v>
      </c>
      <c r="N197" s="18">
        <v>0</v>
      </c>
      <c r="O197" s="18">
        <v>16674054.140000001</v>
      </c>
      <c r="P197" s="18">
        <v>0</v>
      </c>
      <c r="Q197" s="18">
        <f t="shared" si="27"/>
        <v>798694.09000000008</v>
      </c>
      <c r="R197" s="18">
        <v>146309.94</v>
      </c>
      <c r="S197" s="18">
        <v>627734.86</v>
      </c>
      <c r="T197" s="18">
        <v>24649.29</v>
      </c>
      <c r="U197" s="18">
        <v>0</v>
      </c>
      <c r="V197" s="18">
        <v>4874656.2</v>
      </c>
      <c r="W197" s="18">
        <v>0</v>
      </c>
      <c r="X197" s="18">
        <v>0</v>
      </c>
      <c r="Y197" s="18">
        <v>777707.75</v>
      </c>
      <c r="Z197" s="18">
        <v>0</v>
      </c>
      <c r="AA197" s="18">
        <f t="shared" si="28"/>
        <v>4760369.3</v>
      </c>
      <c r="AB197" s="18">
        <v>1256926.92</v>
      </c>
      <c r="AC197" s="18">
        <v>3278961.12</v>
      </c>
      <c r="AD197" s="18">
        <v>224481.26</v>
      </c>
      <c r="AE197" s="18">
        <v>91600.86</v>
      </c>
      <c r="AF197" s="18">
        <v>32164712.879999999</v>
      </c>
      <c r="AG197" s="18">
        <v>1816046.85</v>
      </c>
      <c r="AH197" s="18">
        <v>0</v>
      </c>
      <c r="AI197" s="18">
        <v>10327958.91</v>
      </c>
      <c r="AJ197" s="18">
        <v>0</v>
      </c>
      <c r="AK197" s="18">
        <f t="shared" si="29"/>
        <v>2245907.7799999998</v>
      </c>
      <c r="AL197" s="18">
        <v>699257.65</v>
      </c>
      <c r="AM197" s="18">
        <v>1405014.27</v>
      </c>
      <c r="AN197" s="18">
        <v>141635.85999999999</v>
      </c>
      <c r="AO197" s="18">
        <v>73374.16</v>
      </c>
      <c r="AP197" s="18">
        <v>17745269.140000001</v>
      </c>
      <c r="AQ197" s="18">
        <v>605348.94999999995</v>
      </c>
      <c r="AR197" s="18">
        <v>0</v>
      </c>
      <c r="AS197" s="18">
        <v>3328589.17</v>
      </c>
      <c r="AT197" s="19">
        <f t="shared" si="31"/>
        <v>0</v>
      </c>
      <c r="AU197" s="20">
        <f t="shared" si="31"/>
        <v>20303322.579999998</v>
      </c>
      <c r="AV197" s="20">
        <f t="shared" si="31"/>
        <v>6455609.3599999994</v>
      </c>
      <c r="AW197" s="20">
        <f t="shared" ref="AW197:BC231" si="32">AM197+AC197+S197+I197</f>
        <v>12481242.170000002</v>
      </c>
      <c r="AX197" s="20">
        <f t="shared" si="32"/>
        <v>1366471.05</v>
      </c>
      <c r="AY197" s="20">
        <f t="shared" si="32"/>
        <v>467351.32</v>
      </c>
      <c r="AZ197" s="20">
        <f t="shared" si="30"/>
        <v>163552692.45999998</v>
      </c>
      <c r="BA197" s="20">
        <f t="shared" si="30"/>
        <v>6305718.2199999997</v>
      </c>
      <c r="BB197" s="20">
        <f t="shared" si="30"/>
        <v>0</v>
      </c>
      <c r="BC197" s="20">
        <f t="shared" si="30"/>
        <v>31108309.969999999</v>
      </c>
      <c r="BD197" s="21">
        <f t="shared" si="23"/>
        <v>215431676.32999998</v>
      </c>
    </row>
    <row r="198" spans="1:56" s="16" customFormat="1" ht="15.75" customHeight="1" x14ac:dyDescent="0.2">
      <c r="A198" s="7">
        <v>1</v>
      </c>
      <c r="B198" s="11" t="s">
        <v>161</v>
      </c>
      <c r="C198" s="65">
        <v>100</v>
      </c>
      <c r="D198" s="65" t="s">
        <v>162</v>
      </c>
      <c r="E198" s="12" t="s">
        <v>18</v>
      </c>
      <c r="F198" s="12">
        <v>0</v>
      </c>
      <c r="G198" s="18"/>
      <c r="H198" s="12">
        <v>13811</v>
      </c>
      <c r="I198" s="12">
        <v>5311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241</v>
      </c>
      <c r="P198" s="12">
        <v>0</v>
      </c>
      <c r="Q198" s="18"/>
      <c r="R198" s="12">
        <v>568</v>
      </c>
      <c r="S198" s="12">
        <v>232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8</v>
      </c>
      <c r="Z198" s="12">
        <v>0</v>
      </c>
      <c r="AA198" s="18"/>
      <c r="AB198" s="12">
        <v>10498</v>
      </c>
      <c r="AC198" s="12">
        <v>5726</v>
      </c>
      <c r="AD198" s="12">
        <v>0</v>
      </c>
      <c r="AE198" s="12">
        <v>0</v>
      </c>
      <c r="AF198" s="12">
        <v>0</v>
      </c>
      <c r="AG198" s="12">
        <v>0</v>
      </c>
      <c r="AH198" s="12">
        <v>0</v>
      </c>
      <c r="AI198" s="12">
        <v>295</v>
      </c>
      <c r="AJ198" s="12">
        <v>0</v>
      </c>
      <c r="AK198" s="18"/>
      <c r="AL198" s="12">
        <v>3115</v>
      </c>
      <c r="AM198" s="12">
        <v>1211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58</v>
      </c>
      <c r="AT198" s="13">
        <f t="shared" ref="AT198:AV231" si="33">AJ198+Z198+P198+F198</f>
        <v>0</v>
      </c>
      <c r="AU198" s="14">
        <f t="shared" si="33"/>
        <v>0</v>
      </c>
      <c r="AV198" s="14">
        <f t="shared" si="33"/>
        <v>27992</v>
      </c>
      <c r="AW198" s="14">
        <f t="shared" si="32"/>
        <v>12480</v>
      </c>
      <c r="AX198" s="14">
        <f t="shared" si="32"/>
        <v>0</v>
      </c>
      <c r="AY198" s="14">
        <f t="shared" si="32"/>
        <v>0</v>
      </c>
      <c r="AZ198" s="14">
        <f t="shared" si="30"/>
        <v>0</v>
      </c>
      <c r="BA198" s="14">
        <f t="shared" si="30"/>
        <v>0</v>
      </c>
      <c r="BB198" s="14">
        <f t="shared" si="30"/>
        <v>0</v>
      </c>
      <c r="BC198" s="14">
        <f t="shared" si="30"/>
        <v>602</v>
      </c>
      <c r="BD198" s="21"/>
    </row>
    <row r="199" spans="1:56" s="24" customFormat="1" ht="17.25" customHeight="1" x14ac:dyDescent="0.2">
      <c r="A199" s="7">
        <v>1</v>
      </c>
      <c r="B199" s="23"/>
      <c r="C199" s="66"/>
      <c r="D199" s="66"/>
      <c r="E199" s="18" t="s">
        <v>19</v>
      </c>
      <c r="F199" s="18">
        <v>0</v>
      </c>
      <c r="G199" s="18">
        <f t="shared" si="26"/>
        <v>35210825.850000001</v>
      </c>
      <c r="H199" s="18">
        <v>16060705.470000001</v>
      </c>
      <c r="I199" s="18">
        <v>19150120.379999999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5912199.2599999998</v>
      </c>
      <c r="P199" s="18">
        <v>0</v>
      </c>
      <c r="Q199" s="18">
        <f t="shared" si="27"/>
        <v>1470056.76</v>
      </c>
      <c r="R199" s="18">
        <v>641571.96</v>
      </c>
      <c r="S199" s="18">
        <v>828484.8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129149.99</v>
      </c>
      <c r="Z199" s="18">
        <v>0</v>
      </c>
      <c r="AA199" s="18">
        <f t="shared" si="28"/>
        <v>25244595.170000002</v>
      </c>
      <c r="AB199" s="18">
        <v>9661036.4600000009</v>
      </c>
      <c r="AC199" s="18">
        <v>15583558.710000001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6873649.1399999997</v>
      </c>
      <c r="AJ199" s="18">
        <v>0</v>
      </c>
      <c r="AK199" s="18">
        <f t="shared" si="29"/>
        <v>7831321.3699999992</v>
      </c>
      <c r="AL199" s="18">
        <v>3405605.48</v>
      </c>
      <c r="AM199" s="18">
        <v>4425715.8899999997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1434999.82</v>
      </c>
      <c r="AT199" s="19">
        <f t="shared" si="33"/>
        <v>0</v>
      </c>
      <c r="AU199" s="20">
        <f t="shared" si="33"/>
        <v>69756799.150000006</v>
      </c>
      <c r="AV199" s="20">
        <f t="shared" si="33"/>
        <v>29768919.370000005</v>
      </c>
      <c r="AW199" s="20">
        <f t="shared" si="32"/>
        <v>39987879.780000001</v>
      </c>
      <c r="AX199" s="20">
        <f t="shared" si="32"/>
        <v>0</v>
      </c>
      <c r="AY199" s="20">
        <f t="shared" si="32"/>
        <v>0</v>
      </c>
      <c r="AZ199" s="20">
        <f t="shared" si="30"/>
        <v>0</v>
      </c>
      <c r="BA199" s="20">
        <f t="shared" si="30"/>
        <v>0</v>
      </c>
      <c r="BB199" s="20">
        <f t="shared" si="30"/>
        <v>0</v>
      </c>
      <c r="BC199" s="20">
        <f t="shared" si="30"/>
        <v>14349998.209999999</v>
      </c>
      <c r="BD199" s="21">
        <f t="shared" si="23"/>
        <v>84106797.359999999</v>
      </c>
    </row>
    <row r="200" spans="1:56" s="16" customFormat="1" ht="25.5" customHeight="1" x14ac:dyDescent="0.2">
      <c r="A200" s="7">
        <v>1</v>
      </c>
      <c r="B200" s="11" t="s">
        <v>163</v>
      </c>
      <c r="C200" s="65">
        <v>101</v>
      </c>
      <c r="D200" s="65" t="s">
        <v>164</v>
      </c>
      <c r="E200" s="12" t="s">
        <v>18</v>
      </c>
      <c r="F200" s="12">
        <v>0</v>
      </c>
      <c r="G200" s="18"/>
      <c r="H200" s="12">
        <v>15443</v>
      </c>
      <c r="I200" s="12">
        <v>1228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372</v>
      </c>
      <c r="P200" s="12">
        <v>0</v>
      </c>
      <c r="Q200" s="18"/>
      <c r="R200" s="12">
        <v>639</v>
      </c>
      <c r="S200" s="12">
        <v>99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16</v>
      </c>
      <c r="Z200" s="12">
        <v>0</v>
      </c>
      <c r="AA200" s="18"/>
      <c r="AB200" s="12">
        <v>6099</v>
      </c>
      <c r="AC200" s="12">
        <v>808</v>
      </c>
      <c r="AD200" s="12">
        <v>0</v>
      </c>
      <c r="AE200" s="12">
        <v>0</v>
      </c>
      <c r="AF200" s="12">
        <v>0</v>
      </c>
      <c r="AG200" s="12">
        <v>0</v>
      </c>
      <c r="AH200" s="12">
        <v>0</v>
      </c>
      <c r="AI200" s="12">
        <v>162</v>
      </c>
      <c r="AJ200" s="12">
        <v>0</v>
      </c>
      <c r="AK200" s="18"/>
      <c r="AL200" s="12">
        <v>3444</v>
      </c>
      <c r="AM200" s="12">
        <v>280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76</v>
      </c>
      <c r="AT200" s="13">
        <f t="shared" si="33"/>
        <v>0</v>
      </c>
      <c r="AU200" s="14">
        <f t="shared" si="33"/>
        <v>0</v>
      </c>
      <c r="AV200" s="14">
        <f t="shared" si="33"/>
        <v>25625</v>
      </c>
      <c r="AW200" s="14">
        <f t="shared" si="32"/>
        <v>2415</v>
      </c>
      <c r="AX200" s="14">
        <f t="shared" si="32"/>
        <v>0</v>
      </c>
      <c r="AY200" s="14">
        <f t="shared" si="32"/>
        <v>0</v>
      </c>
      <c r="AZ200" s="14">
        <f t="shared" si="30"/>
        <v>0</v>
      </c>
      <c r="BA200" s="14">
        <f t="shared" si="30"/>
        <v>0</v>
      </c>
      <c r="BB200" s="14">
        <f t="shared" si="30"/>
        <v>0</v>
      </c>
      <c r="BC200" s="14">
        <f t="shared" si="30"/>
        <v>626</v>
      </c>
      <c r="BD200" s="15"/>
    </row>
    <row r="201" spans="1:56" s="24" customFormat="1" x14ac:dyDescent="0.2">
      <c r="A201" s="7">
        <v>1</v>
      </c>
      <c r="B201" s="23"/>
      <c r="C201" s="66"/>
      <c r="D201" s="66"/>
      <c r="E201" s="18" t="s">
        <v>19</v>
      </c>
      <c r="F201" s="18">
        <v>0</v>
      </c>
      <c r="G201" s="18">
        <f t="shared" si="26"/>
        <v>13102342.960000001</v>
      </c>
      <c r="H201" s="18">
        <v>11065921.800000001</v>
      </c>
      <c r="I201" s="18">
        <v>2036421.16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10174319.810000001</v>
      </c>
      <c r="P201" s="18">
        <v>0</v>
      </c>
      <c r="Q201" s="18">
        <f t="shared" si="27"/>
        <v>598078.23</v>
      </c>
      <c r="R201" s="18">
        <v>434222.98</v>
      </c>
      <c r="S201" s="18">
        <v>163855.25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410392.73</v>
      </c>
      <c r="Z201" s="18">
        <v>0</v>
      </c>
      <c r="AA201" s="18">
        <f t="shared" si="28"/>
        <v>5917435.4100000001</v>
      </c>
      <c r="AB201" s="18">
        <v>4575917.41</v>
      </c>
      <c r="AC201" s="18">
        <v>1341518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4394622.17</v>
      </c>
      <c r="AJ201" s="18">
        <v>0</v>
      </c>
      <c r="AK201" s="18">
        <f t="shared" si="29"/>
        <v>2891622.9899999998</v>
      </c>
      <c r="AL201" s="18">
        <v>2428231.0699999998</v>
      </c>
      <c r="AM201" s="18">
        <v>463391.92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2120362.4500000002</v>
      </c>
      <c r="AT201" s="19">
        <f t="shared" si="33"/>
        <v>0</v>
      </c>
      <c r="AU201" s="20">
        <f t="shared" si="33"/>
        <v>22509479.590000004</v>
      </c>
      <c r="AV201" s="20">
        <f t="shared" si="33"/>
        <v>18504293.260000002</v>
      </c>
      <c r="AW201" s="20">
        <f t="shared" si="32"/>
        <v>4005186.33</v>
      </c>
      <c r="AX201" s="20">
        <f t="shared" si="32"/>
        <v>0</v>
      </c>
      <c r="AY201" s="20">
        <f t="shared" si="32"/>
        <v>0</v>
      </c>
      <c r="AZ201" s="20">
        <f t="shared" si="30"/>
        <v>0</v>
      </c>
      <c r="BA201" s="20">
        <f t="shared" si="30"/>
        <v>0</v>
      </c>
      <c r="BB201" s="20">
        <f t="shared" si="30"/>
        <v>0</v>
      </c>
      <c r="BC201" s="20">
        <f t="shared" si="30"/>
        <v>17099697.16</v>
      </c>
      <c r="BD201" s="21">
        <f t="shared" si="23"/>
        <v>39609176.75</v>
      </c>
    </row>
    <row r="202" spans="1:56" s="16" customFormat="1" ht="18.75" customHeight="1" x14ac:dyDescent="0.2">
      <c r="A202" s="7">
        <v>1</v>
      </c>
      <c r="B202" s="11" t="s">
        <v>165</v>
      </c>
      <c r="C202" s="65">
        <v>102</v>
      </c>
      <c r="D202" s="65" t="s">
        <v>166</v>
      </c>
      <c r="E202" s="12" t="s">
        <v>18</v>
      </c>
      <c r="F202" s="12">
        <v>0</v>
      </c>
      <c r="G202" s="18"/>
      <c r="H202" s="12">
        <v>220</v>
      </c>
      <c r="I202" s="12">
        <v>5396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8"/>
      <c r="R202" s="12">
        <v>10</v>
      </c>
      <c r="S202" s="12">
        <v>192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18"/>
      <c r="AB202" s="12">
        <v>139</v>
      </c>
      <c r="AC202" s="12">
        <v>3068</v>
      </c>
      <c r="AD202" s="12">
        <v>0</v>
      </c>
      <c r="AE202" s="12">
        <v>0</v>
      </c>
      <c r="AF202" s="12">
        <v>0</v>
      </c>
      <c r="AG202" s="12">
        <v>0</v>
      </c>
      <c r="AH202" s="12">
        <v>0</v>
      </c>
      <c r="AI202" s="12">
        <v>0</v>
      </c>
      <c r="AJ202" s="12">
        <v>0</v>
      </c>
      <c r="AK202" s="18"/>
      <c r="AL202" s="12">
        <v>274</v>
      </c>
      <c r="AM202" s="12">
        <v>962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3">
        <f t="shared" si="33"/>
        <v>0</v>
      </c>
      <c r="AU202" s="14">
        <f t="shared" si="33"/>
        <v>0</v>
      </c>
      <c r="AV202" s="14">
        <f t="shared" si="33"/>
        <v>643</v>
      </c>
      <c r="AW202" s="14">
        <f t="shared" si="32"/>
        <v>9618</v>
      </c>
      <c r="AX202" s="14">
        <f t="shared" si="32"/>
        <v>0</v>
      </c>
      <c r="AY202" s="14">
        <f t="shared" si="32"/>
        <v>0</v>
      </c>
      <c r="AZ202" s="14">
        <f t="shared" si="30"/>
        <v>0</v>
      </c>
      <c r="BA202" s="14">
        <f t="shared" si="30"/>
        <v>0</v>
      </c>
      <c r="BB202" s="14">
        <f t="shared" si="30"/>
        <v>0</v>
      </c>
      <c r="BC202" s="14">
        <f t="shared" si="30"/>
        <v>0</v>
      </c>
      <c r="BD202" s="15"/>
    </row>
    <row r="203" spans="1:56" s="24" customFormat="1" ht="21" customHeight="1" x14ac:dyDescent="0.2">
      <c r="A203" s="7">
        <v>1</v>
      </c>
      <c r="B203" s="23"/>
      <c r="C203" s="66"/>
      <c r="D203" s="66"/>
      <c r="E203" s="18" t="s">
        <v>19</v>
      </c>
      <c r="F203" s="18">
        <v>0</v>
      </c>
      <c r="G203" s="18">
        <f t="shared" si="26"/>
        <v>9211082.5200000014</v>
      </c>
      <c r="H203" s="18">
        <v>117850.89</v>
      </c>
      <c r="I203" s="18">
        <v>9093231.6300000008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f t="shared" si="27"/>
        <v>329692.87</v>
      </c>
      <c r="R203" s="18">
        <v>5513.49</v>
      </c>
      <c r="S203" s="18">
        <v>324179.38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f t="shared" si="28"/>
        <v>5245093.26</v>
      </c>
      <c r="AB203" s="18">
        <v>74432.14</v>
      </c>
      <c r="AC203" s="18">
        <v>5170661.12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f t="shared" si="29"/>
        <v>1767693.63</v>
      </c>
      <c r="AL203" s="18">
        <v>146796.73000000001</v>
      </c>
      <c r="AM203" s="18">
        <v>1620896.9</v>
      </c>
      <c r="AN203" s="18">
        <v>0</v>
      </c>
      <c r="AO203" s="18">
        <v>0</v>
      </c>
      <c r="AP203" s="18">
        <v>0</v>
      </c>
      <c r="AQ203" s="18">
        <v>0</v>
      </c>
      <c r="AR203" s="18">
        <v>0</v>
      </c>
      <c r="AS203" s="18">
        <v>0</v>
      </c>
      <c r="AT203" s="19">
        <f t="shared" si="33"/>
        <v>0</v>
      </c>
      <c r="AU203" s="20">
        <f t="shared" si="33"/>
        <v>16553562.280000001</v>
      </c>
      <c r="AV203" s="20">
        <f t="shared" si="33"/>
        <v>344593.25</v>
      </c>
      <c r="AW203" s="20">
        <f t="shared" si="32"/>
        <v>16208969.030000001</v>
      </c>
      <c r="AX203" s="20">
        <f t="shared" si="32"/>
        <v>0</v>
      </c>
      <c r="AY203" s="20">
        <f t="shared" si="32"/>
        <v>0</v>
      </c>
      <c r="AZ203" s="20">
        <f t="shared" si="30"/>
        <v>0</v>
      </c>
      <c r="BA203" s="20">
        <f t="shared" si="30"/>
        <v>0</v>
      </c>
      <c r="BB203" s="20">
        <f t="shared" si="30"/>
        <v>0</v>
      </c>
      <c r="BC203" s="20">
        <f t="shared" si="30"/>
        <v>0</v>
      </c>
      <c r="BD203" s="21">
        <f t="shared" ref="BD203:BD231" si="34">BC203+AZ203+AY203+AU203+AT203</f>
        <v>16553562.280000001</v>
      </c>
    </row>
    <row r="204" spans="1:56" s="16" customFormat="1" x14ac:dyDescent="0.2">
      <c r="A204" s="7">
        <v>1</v>
      </c>
      <c r="B204" s="11" t="s">
        <v>167</v>
      </c>
      <c r="C204" s="65">
        <v>103</v>
      </c>
      <c r="D204" s="65" t="s">
        <v>168</v>
      </c>
      <c r="E204" s="12" t="s">
        <v>18</v>
      </c>
      <c r="F204" s="12">
        <v>0</v>
      </c>
      <c r="G204" s="18"/>
      <c r="H204" s="12">
        <v>4302</v>
      </c>
      <c r="I204" s="12">
        <v>5109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8"/>
      <c r="R204" s="12">
        <v>109</v>
      </c>
      <c r="S204" s="12">
        <v>85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8"/>
      <c r="AB204" s="12">
        <v>728</v>
      </c>
      <c r="AC204" s="12">
        <v>1173</v>
      </c>
      <c r="AD204" s="12">
        <v>0</v>
      </c>
      <c r="AE204" s="12">
        <v>0</v>
      </c>
      <c r="AF204" s="12">
        <v>0</v>
      </c>
      <c r="AG204" s="12">
        <v>0</v>
      </c>
      <c r="AH204" s="12">
        <v>0</v>
      </c>
      <c r="AI204" s="12">
        <v>0</v>
      </c>
      <c r="AJ204" s="12">
        <v>0</v>
      </c>
      <c r="AK204" s="18"/>
      <c r="AL204" s="12">
        <v>293</v>
      </c>
      <c r="AM204" s="12">
        <v>739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3">
        <f t="shared" si="33"/>
        <v>0</v>
      </c>
      <c r="AU204" s="14">
        <f t="shared" si="33"/>
        <v>0</v>
      </c>
      <c r="AV204" s="14">
        <f t="shared" si="33"/>
        <v>5432</v>
      </c>
      <c r="AW204" s="14">
        <f t="shared" si="32"/>
        <v>7106</v>
      </c>
      <c r="AX204" s="14">
        <f t="shared" si="32"/>
        <v>0</v>
      </c>
      <c r="AY204" s="14">
        <f t="shared" si="32"/>
        <v>0</v>
      </c>
      <c r="AZ204" s="14">
        <f t="shared" si="30"/>
        <v>0</v>
      </c>
      <c r="BA204" s="14">
        <f t="shared" si="30"/>
        <v>0</v>
      </c>
      <c r="BB204" s="14">
        <f t="shared" si="30"/>
        <v>0</v>
      </c>
      <c r="BC204" s="14">
        <f t="shared" si="30"/>
        <v>0</v>
      </c>
      <c r="BD204" s="15"/>
    </row>
    <row r="205" spans="1:56" s="24" customFormat="1" x14ac:dyDescent="0.2">
      <c r="A205" s="7">
        <v>1</v>
      </c>
      <c r="B205" s="23"/>
      <c r="C205" s="66"/>
      <c r="D205" s="66"/>
      <c r="E205" s="18" t="s">
        <v>19</v>
      </c>
      <c r="F205" s="18">
        <v>0</v>
      </c>
      <c r="G205" s="18">
        <f t="shared" si="26"/>
        <v>10912890.940000001</v>
      </c>
      <c r="H205" s="18">
        <v>2302999.63</v>
      </c>
      <c r="I205" s="18">
        <v>8609891.3100000005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f t="shared" si="27"/>
        <v>201854.33</v>
      </c>
      <c r="R205" s="18">
        <v>58156.56</v>
      </c>
      <c r="S205" s="18">
        <v>143697.76999999999</v>
      </c>
      <c r="T205" s="18">
        <v>0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>
        <f t="shared" si="28"/>
        <v>2365493.25</v>
      </c>
      <c r="AB205" s="18">
        <v>389648.93</v>
      </c>
      <c r="AC205" s="18">
        <v>1975844.32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f t="shared" si="29"/>
        <v>1402403.3599999999</v>
      </c>
      <c r="AL205" s="18">
        <v>157022.70000000001</v>
      </c>
      <c r="AM205" s="18">
        <v>1245380.6599999999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9">
        <f t="shared" si="33"/>
        <v>0</v>
      </c>
      <c r="AU205" s="20">
        <f t="shared" si="33"/>
        <v>14882641.880000001</v>
      </c>
      <c r="AV205" s="20">
        <f t="shared" si="33"/>
        <v>2907827.82</v>
      </c>
      <c r="AW205" s="20">
        <f t="shared" si="32"/>
        <v>11974814.060000001</v>
      </c>
      <c r="AX205" s="20">
        <f t="shared" si="32"/>
        <v>0</v>
      </c>
      <c r="AY205" s="20">
        <f t="shared" si="32"/>
        <v>0</v>
      </c>
      <c r="AZ205" s="20">
        <f t="shared" si="30"/>
        <v>0</v>
      </c>
      <c r="BA205" s="20">
        <f t="shared" si="30"/>
        <v>0</v>
      </c>
      <c r="BB205" s="20">
        <f t="shared" si="30"/>
        <v>0</v>
      </c>
      <c r="BC205" s="20">
        <f t="shared" si="30"/>
        <v>0</v>
      </c>
      <c r="BD205" s="21">
        <f t="shared" si="34"/>
        <v>14882641.880000001</v>
      </c>
    </row>
    <row r="206" spans="1:56" s="16" customFormat="1" ht="16.5" customHeight="1" x14ac:dyDescent="0.2">
      <c r="A206" s="7">
        <v>1</v>
      </c>
      <c r="B206" s="11" t="s">
        <v>169</v>
      </c>
      <c r="C206" s="65">
        <v>104</v>
      </c>
      <c r="D206" s="65" t="s">
        <v>170</v>
      </c>
      <c r="E206" s="12" t="s">
        <v>18</v>
      </c>
      <c r="F206" s="12">
        <v>0</v>
      </c>
      <c r="G206" s="18"/>
      <c r="H206" s="12">
        <v>7888</v>
      </c>
      <c r="I206" s="12">
        <v>0</v>
      </c>
      <c r="J206" s="12">
        <v>0</v>
      </c>
      <c r="K206" s="12">
        <v>0</v>
      </c>
      <c r="L206" s="12">
        <v>947</v>
      </c>
      <c r="M206" s="12">
        <v>16</v>
      </c>
      <c r="N206" s="12">
        <v>0</v>
      </c>
      <c r="O206" s="12">
        <v>407</v>
      </c>
      <c r="P206" s="12">
        <v>0</v>
      </c>
      <c r="Q206" s="18"/>
      <c r="R206" s="12">
        <v>275</v>
      </c>
      <c r="S206" s="12">
        <v>0</v>
      </c>
      <c r="T206" s="12">
        <v>0</v>
      </c>
      <c r="U206" s="12">
        <v>0</v>
      </c>
      <c r="V206" s="12">
        <v>23</v>
      </c>
      <c r="W206" s="12">
        <v>0</v>
      </c>
      <c r="X206" s="12">
        <v>0</v>
      </c>
      <c r="Y206" s="12">
        <v>19</v>
      </c>
      <c r="Z206" s="12">
        <v>0</v>
      </c>
      <c r="AA206" s="18"/>
      <c r="AB206" s="12">
        <v>2988</v>
      </c>
      <c r="AC206" s="12">
        <v>0</v>
      </c>
      <c r="AD206" s="12">
        <v>0</v>
      </c>
      <c r="AE206" s="12">
        <v>0</v>
      </c>
      <c r="AF206" s="12">
        <v>460</v>
      </c>
      <c r="AG206" s="12">
        <v>7</v>
      </c>
      <c r="AH206" s="12">
        <v>0</v>
      </c>
      <c r="AI206" s="12">
        <v>168</v>
      </c>
      <c r="AJ206" s="12">
        <v>0</v>
      </c>
      <c r="AK206" s="18"/>
      <c r="AL206" s="12">
        <v>1350</v>
      </c>
      <c r="AM206" s="12">
        <v>0</v>
      </c>
      <c r="AN206" s="12">
        <v>0</v>
      </c>
      <c r="AO206" s="12">
        <v>0</v>
      </c>
      <c r="AP206" s="12">
        <v>150</v>
      </c>
      <c r="AQ206" s="12">
        <v>2</v>
      </c>
      <c r="AR206" s="12">
        <v>0</v>
      </c>
      <c r="AS206" s="12">
        <v>80</v>
      </c>
      <c r="AT206" s="13">
        <f t="shared" si="33"/>
        <v>0</v>
      </c>
      <c r="AU206" s="14">
        <f t="shared" si="33"/>
        <v>0</v>
      </c>
      <c r="AV206" s="14">
        <f t="shared" si="33"/>
        <v>12501</v>
      </c>
      <c r="AW206" s="14">
        <f t="shared" si="32"/>
        <v>0</v>
      </c>
      <c r="AX206" s="14">
        <f t="shared" si="32"/>
        <v>0</v>
      </c>
      <c r="AY206" s="14">
        <f t="shared" si="32"/>
        <v>0</v>
      </c>
      <c r="AZ206" s="14">
        <f t="shared" si="30"/>
        <v>1580</v>
      </c>
      <c r="BA206" s="14">
        <f t="shared" si="30"/>
        <v>25</v>
      </c>
      <c r="BB206" s="14">
        <f t="shared" si="30"/>
        <v>0</v>
      </c>
      <c r="BC206" s="14">
        <f t="shared" si="30"/>
        <v>674</v>
      </c>
      <c r="BD206" s="15"/>
    </row>
    <row r="207" spans="1:56" s="24" customFormat="1" ht="18" customHeight="1" x14ac:dyDescent="0.2">
      <c r="A207" s="7">
        <v>1</v>
      </c>
      <c r="B207" s="23"/>
      <c r="C207" s="66"/>
      <c r="D207" s="66"/>
      <c r="E207" s="18" t="s">
        <v>19</v>
      </c>
      <c r="F207" s="18">
        <v>0</v>
      </c>
      <c r="G207" s="18">
        <f t="shared" si="26"/>
        <v>35886453.850000001</v>
      </c>
      <c r="H207" s="18">
        <v>4662695.63</v>
      </c>
      <c r="I207" s="18">
        <v>31223758.219999999</v>
      </c>
      <c r="J207" s="18">
        <v>0</v>
      </c>
      <c r="K207" s="18">
        <v>0</v>
      </c>
      <c r="L207" s="18">
        <v>98852733.209999993</v>
      </c>
      <c r="M207" s="18">
        <v>2336102.17</v>
      </c>
      <c r="N207" s="18">
        <v>0</v>
      </c>
      <c r="O207" s="18">
        <v>15992453.689999999</v>
      </c>
      <c r="P207" s="18">
        <v>0</v>
      </c>
      <c r="Q207" s="18">
        <f t="shared" si="27"/>
        <v>1280432.74</v>
      </c>
      <c r="R207" s="18">
        <v>162566.25</v>
      </c>
      <c r="S207" s="18">
        <v>1117866.49</v>
      </c>
      <c r="T207" s="18">
        <v>0</v>
      </c>
      <c r="U207" s="18">
        <v>0</v>
      </c>
      <c r="V207" s="18">
        <v>2582384.7799999998</v>
      </c>
      <c r="W207" s="18">
        <v>0</v>
      </c>
      <c r="X207" s="18">
        <v>0</v>
      </c>
      <c r="Y207" s="18">
        <v>649439.74</v>
      </c>
      <c r="Z207" s="18">
        <v>0</v>
      </c>
      <c r="AA207" s="18">
        <f t="shared" si="28"/>
        <v>15387949.050000001</v>
      </c>
      <c r="AB207" s="18">
        <v>1766060.63</v>
      </c>
      <c r="AC207" s="18">
        <v>13621888.42</v>
      </c>
      <c r="AD207" s="18">
        <v>0</v>
      </c>
      <c r="AE207" s="18">
        <v>0</v>
      </c>
      <c r="AF207" s="18">
        <v>48611852.25</v>
      </c>
      <c r="AG207" s="18">
        <v>999132.93</v>
      </c>
      <c r="AH207" s="18">
        <v>0</v>
      </c>
      <c r="AI207" s="18">
        <v>7387377.0899999999</v>
      </c>
      <c r="AJ207" s="18">
        <v>0</v>
      </c>
      <c r="AK207" s="18">
        <f t="shared" si="29"/>
        <v>6093382.2400000002</v>
      </c>
      <c r="AL207" s="18">
        <v>798052.5</v>
      </c>
      <c r="AM207" s="18">
        <v>5295329.74</v>
      </c>
      <c r="AN207" s="18">
        <v>0</v>
      </c>
      <c r="AO207" s="18">
        <v>0</v>
      </c>
      <c r="AP207" s="18">
        <v>14946081.66</v>
      </c>
      <c r="AQ207" s="18">
        <v>258768.24</v>
      </c>
      <c r="AR207" s="18">
        <v>0</v>
      </c>
      <c r="AS207" s="18">
        <v>3030718.81</v>
      </c>
      <c r="AT207" s="19">
        <f t="shared" si="33"/>
        <v>0</v>
      </c>
      <c r="AU207" s="20">
        <f t="shared" si="33"/>
        <v>58648217.879999995</v>
      </c>
      <c r="AV207" s="20">
        <f t="shared" si="33"/>
        <v>7389375.0099999998</v>
      </c>
      <c r="AW207" s="20">
        <f t="shared" si="32"/>
        <v>51258842.869999997</v>
      </c>
      <c r="AX207" s="20">
        <f t="shared" si="32"/>
        <v>0</v>
      </c>
      <c r="AY207" s="20">
        <f t="shared" si="32"/>
        <v>0</v>
      </c>
      <c r="AZ207" s="20">
        <f t="shared" si="30"/>
        <v>164993051.89999998</v>
      </c>
      <c r="BA207" s="20">
        <f t="shared" si="30"/>
        <v>3594003.34</v>
      </c>
      <c r="BB207" s="20">
        <f t="shared" si="30"/>
        <v>0</v>
      </c>
      <c r="BC207" s="20">
        <f t="shared" si="30"/>
        <v>27059989.329999998</v>
      </c>
      <c r="BD207" s="21">
        <f t="shared" si="34"/>
        <v>250701259.10999995</v>
      </c>
    </row>
    <row r="208" spans="1:56" s="16" customFormat="1" ht="30.75" customHeight="1" x14ac:dyDescent="0.2">
      <c r="A208" s="7">
        <v>1</v>
      </c>
      <c r="B208" s="11" t="s">
        <v>171</v>
      </c>
      <c r="C208" s="65">
        <v>105</v>
      </c>
      <c r="D208" s="65" t="s">
        <v>172</v>
      </c>
      <c r="E208" s="12" t="s">
        <v>18</v>
      </c>
      <c r="F208" s="12">
        <v>0</v>
      </c>
      <c r="G208" s="18"/>
      <c r="H208" s="12">
        <v>154</v>
      </c>
      <c r="I208" s="12">
        <v>0</v>
      </c>
      <c r="J208" s="12">
        <v>0</v>
      </c>
      <c r="K208" s="12">
        <v>0</v>
      </c>
      <c r="L208" s="12">
        <v>727</v>
      </c>
      <c r="M208" s="12">
        <v>45</v>
      </c>
      <c r="N208" s="12">
        <v>0</v>
      </c>
      <c r="O208" s="12">
        <v>588</v>
      </c>
      <c r="P208" s="12">
        <v>0</v>
      </c>
      <c r="Q208" s="18"/>
      <c r="R208" s="12">
        <v>8</v>
      </c>
      <c r="S208" s="12">
        <v>0</v>
      </c>
      <c r="T208" s="12">
        <v>0</v>
      </c>
      <c r="U208" s="12">
        <v>0</v>
      </c>
      <c r="V208" s="12">
        <v>22</v>
      </c>
      <c r="W208" s="12">
        <v>1</v>
      </c>
      <c r="X208" s="12">
        <v>0</v>
      </c>
      <c r="Y208" s="12">
        <v>27</v>
      </c>
      <c r="Z208" s="12">
        <v>0</v>
      </c>
      <c r="AA208" s="18"/>
      <c r="AB208" s="12">
        <v>66</v>
      </c>
      <c r="AC208" s="12">
        <v>0</v>
      </c>
      <c r="AD208" s="12">
        <v>0</v>
      </c>
      <c r="AE208" s="12">
        <v>0</v>
      </c>
      <c r="AF208" s="12">
        <v>284</v>
      </c>
      <c r="AG208" s="12">
        <v>20</v>
      </c>
      <c r="AH208" s="12">
        <v>0</v>
      </c>
      <c r="AI208" s="12">
        <v>258</v>
      </c>
      <c r="AJ208" s="12">
        <v>0</v>
      </c>
      <c r="AK208" s="18"/>
      <c r="AL208" s="12">
        <v>23</v>
      </c>
      <c r="AM208" s="12">
        <v>0</v>
      </c>
      <c r="AN208" s="12">
        <v>0</v>
      </c>
      <c r="AO208" s="12">
        <v>0</v>
      </c>
      <c r="AP208" s="12">
        <v>106</v>
      </c>
      <c r="AQ208" s="12">
        <v>10</v>
      </c>
      <c r="AR208" s="12">
        <v>0</v>
      </c>
      <c r="AS208" s="12">
        <v>109</v>
      </c>
      <c r="AT208" s="13">
        <f t="shared" si="33"/>
        <v>0</v>
      </c>
      <c r="AU208" s="14">
        <f t="shared" si="33"/>
        <v>0</v>
      </c>
      <c r="AV208" s="14">
        <f t="shared" si="33"/>
        <v>251</v>
      </c>
      <c r="AW208" s="14">
        <f t="shared" si="32"/>
        <v>0</v>
      </c>
      <c r="AX208" s="14">
        <f t="shared" si="32"/>
        <v>0</v>
      </c>
      <c r="AY208" s="14">
        <f t="shared" si="32"/>
        <v>0</v>
      </c>
      <c r="AZ208" s="14">
        <f t="shared" si="30"/>
        <v>1139</v>
      </c>
      <c r="BA208" s="14">
        <f t="shared" si="30"/>
        <v>76</v>
      </c>
      <c r="BB208" s="14">
        <f t="shared" si="30"/>
        <v>0</v>
      </c>
      <c r="BC208" s="14">
        <f t="shared" si="30"/>
        <v>982</v>
      </c>
      <c r="BD208" s="15"/>
    </row>
    <row r="209" spans="1:56" s="24" customFormat="1" ht="39" customHeight="1" x14ac:dyDescent="0.2">
      <c r="A209" s="7">
        <v>1</v>
      </c>
      <c r="B209" s="23"/>
      <c r="C209" s="66"/>
      <c r="D209" s="66"/>
      <c r="E209" s="18" t="s">
        <v>19</v>
      </c>
      <c r="F209" s="18">
        <v>0</v>
      </c>
      <c r="G209" s="18">
        <f t="shared" si="26"/>
        <v>759686.02</v>
      </c>
      <c r="H209" s="18">
        <v>759686.02</v>
      </c>
      <c r="I209" s="18">
        <v>0</v>
      </c>
      <c r="J209" s="18">
        <v>0</v>
      </c>
      <c r="K209" s="18">
        <v>0</v>
      </c>
      <c r="L209" s="18">
        <v>45282855.439999998</v>
      </c>
      <c r="M209" s="18">
        <v>3610831.51</v>
      </c>
      <c r="N209" s="18">
        <v>0</v>
      </c>
      <c r="O209" s="18">
        <v>21717864.170000002</v>
      </c>
      <c r="P209" s="18">
        <v>0</v>
      </c>
      <c r="Q209" s="18">
        <f t="shared" si="27"/>
        <v>23310.23</v>
      </c>
      <c r="R209" s="18">
        <v>23310.23</v>
      </c>
      <c r="S209" s="18">
        <v>0</v>
      </c>
      <c r="T209" s="18">
        <v>0</v>
      </c>
      <c r="U209" s="18">
        <v>0</v>
      </c>
      <c r="V209" s="18">
        <v>1219096.01</v>
      </c>
      <c r="W209" s="18">
        <v>120763.6</v>
      </c>
      <c r="X209" s="18">
        <v>0</v>
      </c>
      <c r="Y209" s="18">
        <v>1013500.33</v>
      </c>
      <c r="Z209" s="18">
        <v>0</v>
      </c>
      <c r="AA209" s="18">
        <f t="shared" si="28"/>
        <v>278119.49</v>
      </c>
      <c r="AB209" s="18">
        <v>278119.49</v>
      </c>
      <c r="AC209" s="18">
        <v>0</v>
      </c>
      <c r="AD209" s="18">
        <v>0</v>
      </c>
      <c r="AE209" s="18">
        <v>0</v>
      </c>
      <c r="AF209" s="18">
        <v>18149975.809999999</v>
      </c>
      <c r="AG209" s="18">
        <v>1545774.02</v>
      </c>
      <c r="AH209" s="18">
        <v>0</v>
      </c>
      <c r="AI209" s="18">
        <v>9555860.2400000002</v>
      </c>
      <c r="AJ209" s="18">
        <v>0</v>
      </c>
      <c r="AK209" s="18">
        <f t="shared" si="29"/>
        <v>116167.82</v>
      </c>
      <c r="AL209" s="18">
        <v>116167.82</v>
      </c>
      <c r="AM209" s="18">
        <v>0</v>
      </c>
      <c r="AN209" s="18">
        <v>0</v>
      </c>
      <c r="AO209" s="18">
        <v>0</v>
      </c>
      <c r="AP209" s="18">
        <v>5994041.5700000003</v>
      </c>
      <c r="AQ209" s="18">
        <v>760810.65</v>
      </c>
      <c r="AR209" s="18">
        <v>0</v>
      </c>
      <c r="AS209" s="18">
        <v>3909215.55</v>
      </c>
      <c r="AT209" s="19">
        <f t="shared" si="33"/>
        <v>0</v>
      </c>
      <c r="AU209" s="20">
        <f t="shared" si="33"/>
        <v>1177283.56</v>
      </c>
      <c r="AV209" s="20">
        <f t="shared" si="33"/>
        <v>1177283.56</v>
      </c>
      <c r="AW209" s="20">
        <f t="shared" si="32"/>
        <v>0</v>
      </c>
      <c r="AX209" s="20">
        <f t="shared" si="32"/>
        <v>0</v>
      </c>
      <c r="AY209" s="20">
        <f t="shared" si="32"/>
        <v>0</v>
      </c>
      <c r="AZ209" s="20">
        <f t="shared" si="30"/>
        <v>70645968.829999998</v>
      </c>
      <c r="BA209" s="20">
        <f t="shared" si="30"/>
        <v>6038179.7799999993</v>
      </c>
      <c r="BB209" s="20">
        <f t="shared" si="30"/>
        <v>0</v>
      </c>
      <c r="BC209" s="20">
        <f t="shared" si="30"/>
        <v>36196440.289999999</v>
      </c>
      <c r="BD209" s="21">
        <f t="shared" si="34"/>
        <v>108019692.68000001</v>
      </c>
    </row>
    <row r="210" spans="1:56" s="16" customFormat="1" ht="21" customHeight="1" x14ac:dyDescent="0.2">
      <c r="A210" s="7">
        <v>1</v>
      </c>
      <c r="B210" s="11" t="s">
        <v>173</v>
      </c>
      <c r="C210" s="65">
        <v>106</v>
      </c>
      <c r="D210" s="65" t="s">
        <v>174</v>
      </c>
      <c r="E210" s="12" t="s">
        <v>18</v>
      </c>
      <c r="F210" s="12">
        <v>0</v>
      </c>
      <c r="G210" s="18"/>
      <c r="H210" s="12">
        <v>1216</v>
      </c>
      <c r="I210" s="12">
        <v>237</v>
      </c>
      <c r="J210" s="12">
        <v>15</v>
      </c>
      <c r="K210" s="12">
        <v>0</v>
      </c>
      <c r="L210" s="12">
        <v>70</v>
      </c>
      <c r="M210" s="12">
        <v>0</v>
      </c>
      <c r="N210" s="12">
        <v>0</v>
      </c>
      <c r="O210" s="12">
        <v>0</v>
      </c>
      <c r="P210" s="12">
        <v>0</v>
      </c>
      <c r="Q210" s="18"/>
      <c r="R210" s="12">
        <v>37</v>
      </c>
      <c r="S210" s="12">
        <v>7</v>
      </c>
      <c r="T210" s="12">
        <v>3</v>
      </c>
      <c r="U210" s="12">
        <v>0</v>
      </c>
      <c r="V210" s="12">
        <v>1</v>
      </c>
      <c r="W210" s="12">
        <v>0</v>
      </c>
      <c r="X210" s="12">
        <v>0</v>
      </c>
      <c r="Y210" s="12">
        <v>0</v>
      </c>
      <c r="Z210" s="12">
        <v>0</v>
      </c>
      <c r="AA210" s="18"/>
      <c r="AB210" s="12">
        <v>463</v>
      </c>
      <c r="AC210" s="12">
        <v>90</v>
      </c>
      <c r="AD210" s="12">
        <v>4</v>
      </c>
      <c r="AE210" s="12">
        <v>0</v>
      </c>
      <c r="AF210" s="12">
        <v>17</v>
      </c>
      <c r="AG210" s="12">
        <v>0</v>
      </c>
      <c r="AH210" s="12">
        <v>0</v>
      </c>
      <c r="AI210" s="12">
        <v>0</v>
      </c>
      <c r="AJ210" s="12">
        <v>0</v>
      </c>
      <c r="AK210" s="18"/>
      <c r="AL210" s="12">
        <v>211</v>
      </c>
      <c r="AM210" s="12">
        <v>41</v>
      </c>
      <c r="AN210" s="12">
        <v>3</v>
      </c>
      <c r="AO210" s="12">
        <v>0</v>
      </c>
      <c r="AP210" s="12">
        <v>10</v>
      </c>
      <c r="AQ210" s="12">
        <v>0</v>
      </c>
      <c r="AR210" s="12">
        <v>0</v>
      </c>
      <c r="AS210" s="12">
        <v>0</v>
      </c>
      <c r="AT210" s="13">
        <f t="shared" si="33"/>
        <v>0</v>
      </c>
      <c r="AU210" s="14">
        <f t="shared" si="33"/>
        <v>0</v>
      </c>
      <c r="AV210" s="14">
        <f t="shared" si="33"/>
        <v>1927</v>
      </c>
      <c r="AW210" s="14">
        <f t="shared" si="32"/>
        <v>375</v>
      </c>
      <c r="AX210" s="14">
        <f t="shared" si="32"/>
        <v>25</v>
      </c>
      <c r="AY210" s="14">
        <f t="shared" si="32"/>
        <v>0</v>
      </c>
      <c r="AZ210" s="14">
        <f t="shared" si="30"/>
        <v>98</v>
      </c>
      <c r="BA210" s="14">
        <f t="shared" si="30"/>
        <v>0</v>
      </c>
      <c r="BB210" s="14">
        <f t="shared" si="30"/>
        <v>0</v>
      </c>
      <c r="BC210" s="14">
        <f t="shared" si="30"/>
        <v>0</v>
      </c>
      <c r="BD210" s="15"/>
    </row>
    <row r="211" spans="1:56" s="24" customFormat="1" ht="15" customHeight="1" x14ac:dyDescent="0.2">
      <c r="A211" s="7">
        <v>1</v>
      </c>
      <c r="B211" s="23"/>
      <c r="C211" s="66"/>
      <c r="D211" s="66"/>
      <c r="E211" s="18" t="s">
        <v>19</v>
      </c>
      <c r="F211" s="18">
        <v>0</v>
      </c>
      <c r="G211" s="18">
        <f t="shared" si="26"/>
        <v>2119665.31</v>
      </c>
      <c r="H211" s="18">
        <v>1391423.87</v>
      </c>
      <c r="I211" s="18">
        <v>715853.11</v>
      </c>
      <c r="J211" s="18">
        <v>12388.33</v>
      </c>
      <c r="K211" s="18">
        <v>0</v>
      </c>
      <c r="L211" s="18">
        <v>2345360.42</v>
      </c>
      <c r="M211" s="18">
        <v>0</v>
      </c>
      <c r="N211" s="18">
        <v>0</v>
      </c>
      <c r="O211" s="18">
        <v>0</v>
      </c>
      <c r="P211" s="18">
        <v>0</v>
      </c>
      <c r="Q211" s="18">
        <f t="shared" si="27"/>
        <v>66211.03</v>
      </c>
      <c r="R211" s="18">
        <v>42232.75</v>
      </c>
      <c r="S211" s="18">
        <v>21727.7</v>
      </c>
      <c r="T211" s="18">
        <v>2250.58</v>
      </c>
      <c r="U211" s="18">
        <v>0</v>
      </c>
      <c r="V211" s="18">
        <v>6551.29</v>
      </c>
      <c r="W211" s="18">
        <v>0</v>
      </c>
      <c r="X211" s="18">
        <v>0</v>
      </c>
      <c r="Y211" s="18">
        <v>0</v>
      </c>
      <c r="Z211" s="18">
        <v>0</v>
      </c>
      <c r="AA211" s="18">
        <f t="shared" si="28"/>
        <v>805088.69000000006</v>
      </c>
      <c r="AB211" s="18">
        <v>529360.05000000005</v>
      </c>
      <c r="AC211" s="18">
        <v>272342.63</v>
      </c>
      <c r="AD211" s="18">
        <v>3386.01</v>
      </c>
      <c r="AE211" s="18">
        <v>0</v>
      </c>
      <c r="AF211" s="18">
        <v>550308.03</v>
      </c>
      <c r="AG211" s="18">
        <v>0</v>
      </c>
      <c r="AH211" s="18">
        <v>0</v>
      </c>
      <c r="AI211" s="18">
        <v>0</v>
      </c>
      <c r="AJ211" s="18">
        <v>0</v>
      </c>
      <c r="AK211" s="18">
        <f t="shared" si="29"/>
        <v>367459.84000000003</v>
      </c>
      <c r="AL211" s="18">
        <v>241145.75</v>
      </c>
      <c r="AM211" s="18">
        <v>124063.51</v>
      </c>
      <c r="AN211" s="18">
        <v>2250.58</v>
      </c>
      <c r="AO211" s="18">
        <v>0</v>
      </c>
      <c r="AP211" s="18">
        <v>373423.31</v>
      </c>
      <c r="AQ211" s="18">
        <v>0</v>
      </c>
      <c r="AR211" s="18">
        <v>0</v>
      </c>
      <c r="AS211" s="18">
        <v>0</v>
      </c>
      <c r="AT211" s="19">
        <f t="shared" si="33"/>
        <v>0</v>
      </c>
      <c r="AU211" s="20">
        <f t="shared" si="33"/>
        <v>3358424.87</v>
      </c>
      <c r="AV211" s="20">
        <f t="shared" si="33"/>
        <v>2204162.42</v>
      </c>
      <c r="AW211" s="20">
        <f t="shared" si="32"/>
        <v>1133986.95</v>
      </c>
      <c r="AX211" s="20">
        <f t="shared" si="32"/>
        <v>20275.5</v>
      </c>
      <c r="AY211" s="20">
        <f t="shared" si="32"/>
        <v>0</v>
      </c>
      <c r="AZ211" s="20">
        <f t="shared" si="30"/>
        <v>3275643.05</v>
      </c>
      <c r="BA211" s="20">
        <f t="shared" si="30"/>
        <v>0</v>
      </c>
      <c r="BB211" s="20">
        <f t="shared" si="30"/>
        <v>0</v>
      </c>
      <c r="BC211" s="20">
        <f t="shared" si="30"/>
        <v>0</v>
      </c>
      <c r="BD211" s="21">
        <f t="shared" si="34"/>
        <v>6634067.9199999999</v>
      </c>
    </row>
    <row r="212" spans="1:56" s="16" customFormat="1" ht="25.5" customHeight="1" x14ac:dyDescent="0.2">
      <c r="A212" s="7">
        <v>1</v>
      </c>
      <c r="B212" s="11" t="s">
        <v>175</v>
      </c>
      <c r="C212" s="65">
        <v>107</v>
      </c>
      <c r="D212" s="65" t="s">
        <v>176</v>
      </c>
      <c r="E212" s="12" t="s">
        <v>18</v>
      </c>
      <c r="F212" s="12">
        <v>0</v>
      </c>
      <c r="G212" s="18"/>
      <c r="H212" s="12">
        <v>2051</v>
      </c>
      <c r="I212" s="12">
        <v>0</v>
      </c>
      <c r="J212" s="12">
        <v>0</v>
      </c>
      <c r="K212" s="12">
        <v>0</v>
      </c>
      <c r="L212" s="12">
        <v>261</v>
      </c>
      <c r="M212" s="12">
        <v>167</v>
      </c>
      <c r="N212" s="12">
        <v>0</v>
      </c>
      <c r="O212" s="12">
        <v>0</v>
      </c>
      <c r="P212" s="12">
        <v>0</v>
      </c>
      <c r="Q212" s="18"/>
      <c r="R212" s="12">
        <v>56</v>
      </c>
      <c r="S212" s="12">
        <v>0</v>
      </c>
      <c r="T212" s="12">
        <v>0</v>
      </c>
      <c r="U212" s="12">
        <v>0</v>
      </c>
      <c r="V212" s="12">
        <v>6</v>
      </c>
      <c r="W212" s="12">
        <v>5</v>
      </c>
      <c r="X212" s="12">
        <v>0</v>
      </c>
      <c r="Y212" s="12">
        <v>0</v>
      </c>
      <c r="Z212" s="12">
        <v>0</v>
      </c>
      <c r="AA212" s="18"/>
      <c r="AB212" s="12">
        <v>800</v>
      </c>
      <c r="AC212" s="12">
        <v>0</v>
      </c>
      <c r="AD212" s="12">
        <v>0</v>
      </c>
      <c r="AE212" s="12">
        <v>0</v>
      </c>
      <c r="AF212" s="12">
        <v>130</v>
      </c>
      <c r="AG212" s="12">
        <v>80</v>
      </c>
      <c r="AH212" s="12">
        <v>0</v>
      </c>
      <c r="AI212" s="12">
        <v>0</v>
      </c>
      <c r="AJ212" s="12">
        <v>0</v>
      </c>
      <c r="AK212" s="18"/>
      <c r="AL212" s="12">
        <v>319</v>
      </c>
      <c r="AM212" s="12">
        <v>0</v>
      </c>
      <c r="AN212" s="12">
        <v>0</v>
      </c>
      <c r="AO212" s="12">
        <v>0</v>
      </c>
      <c r="AP212" s="12">
        <v>37</v>
      </c>
      <c r="AQ212" s="12">
        <v>31</v>
      </c>
      <c r="AR212" s="12">
        <v>0</v>
      </c>
      <c r="AS212" s="12">
        <v>0</v>
      </c>
      <c r="AT212" s="13">
        <f t="shared" si="33"/>
        <v>0</v>
      </c>
      <c r="AU212" s="14">
        <f t="shared" si="33"/>
        <v>0</v>
      </c>
      <c r="AV212" s="14">
        <f t="shared" si="33"/>
        <v>3226</v>
      </c>
      <c r="AW212" s="14">
        <f t="shared" si="32"/>
        <v>0</v>
      </c>
      <c r="AX212" s="14">
        <f t="shared" si="32"/>
        <v>0</v>
      </c>
      <c r="AY212" s="14">
        <f t="shared" si="32"/>
        <v>0</v>
      </c>
      <c r="AZ212" s="14">
        <f t="shared" si="30"/>
        <v>434</v>
      </c>
      <c r="BA212" s="14">
        <f t="shared" si="30"/>
        <v>283</v>
      </c>
      <c r="BB212" s="14">
        <f t="shared" si="30"/>
        <v>0</v>
      </c>
      <c r="BC212" s="14">
        <f t="shared" si="30"/>
        <v>0</v>
      </c>
      <c r="BD212" s="15"/>
    </row>
    <row r="213" spans="1:56" s="24" customFormat="1" ht="24" customHeight="1" x14ac:dyDescent="0.2">
      <c r="A213" s="7">
        <v>1</v>
      </c>
      <c r="B213" s="23"/>
      <c r="C213" s="66"/>
      <c r="D213" s="66"/>
      <c r="E213" s="18" t="s">
        <v>19</v>
      </c>
      <c r="F213" s="18">
        <v>0</v>
      </c>
      <c r="G213" s="18">
        <f t="shared" si="26"/>
        <v>2921853.43</v>
      </c>
      <c r="H213" s="18">
        <v>1311910.8600000001</v>
      </c>
      <c r="I213" s="18">
        <v>1609942.57</v>
      </c>
      <c r="J213" s="18">
        <v>0</v>
      </c>
      <c r="K213" s="18">
        <v>0</v>
      </c>
      <c r="L213" s="18">
        <v>58181078.759999998</v>
      </c>
      <c r="M213" s="18">
        <v>46339808.689999998</v>
      </c>
      <c r="N213" s="18">
        <v>0</v>
      </c>
      <c r="O213" s="18">
        <v>0</v>
      </c>
      <c r="P213" s="18">
        <v>0</v>
      </c>
      <c r="Q213" s="18">
        <f t="shared" si="27"/>
        <v>61145.350000000006</v>
      </c>
      <c r="R213" s="18">
        <v>35566.660000000003</v>
      </c>
      <c r="S213" s="18">
        <v>25578.69</v>
      </c>
      <c r="T213" s="18">
        <v>0</v>
      </c>
      <c r="U213" s="18">
        <v>0</v>
      </c>
      <c r="V213" s="18">
        <v>1258492.56</v>
      </c>
      <c r="W213" s="18">
        <v>1180130.95</v>
      </c>
      <c r="X213" s="18">
        <v>0</v>
      </c>
      <c r="Y213" s="18">
        <v>0</v>
      </c>
      <c r="Z213" s="18">
        <v>0</v>
      </c>
      <c r="AA213" s="18">
        <f t="shared" si="28"/>
        <v>1238431.77</v>
      </c>
      <c r="AB213" s="18">
        <v>525669.31000000006</v>
      </c>
      <c r="AC213" s="18">
        <v>712762.46</v>
      </c>
      <c r="AD213" s="18">
        <v>0</v>
      </c>
      <c r="AE213" s="18">
        <v>0</v>
      </c>
      <c r="AF213" s="18">
        <v>28945328.699999999</v>
      </c>
      <c r="AG213" s="18">
        <v>22894540.449999999</v>
      </c>
      <c r="AH213" s="18">
        <v>0</v>
      </c>
      <c r="AI213" s="18">
        <v>0</v>
      </c>
      <c r="AJ213" s="18">
        <v>0</v>
      </c>
      <c r="AK213" s="18">
        <f t="shared" si="29"/>
        <v>441674.68</v>
      </c>
      <c r="AL213" s="18">
        <v>201899.38</v>
      </c>
      <c r="AM213" s="18">
        <v>239775.3</v>
      </c>
      <c r="AN213" s="18">
        <v>0</v>
      </c>
      <c r="AO213" s="18">
        <v>0</v>
      </c>
      <c r="AP213" s="18">
        <v>8422219.3900000006</v>
      </c>
      <c r="AQ213" s="18">
        <v>8260916.6600000001</v>
      </c>
      <c r="AR213" s="18">
        <v>0</v>
      </c>
      <c r="AS213" s="18">
        <v>0</v>
      </c>
      <c r="AT213" s="19">
        <f t="shared" si="33"/>
        <v>0</v>
      </c>
      <c r="AU213" s="20">
        <f t="shared" si="33"/>
        <v>4663105.2300000004</v>
      </c>
      <c r="AV213" s="20">
        <f t="shared" si="33"/>
        <v>2075046.2100000002</v>
      </c>
      <c r="AW213" s="20">
        <f t="shared" si="32"/>
        <v>2588059.02</v>
      </c>
      <c r="AX213" s="20">
        <f t="shared" si="32"/>
        <v>0</v>
      </c>
      <c r="AY213" s="20">
        <f t="shared" si="32"/>
        <v>0</v>
      </c>
      <c r="AZ213" s="20">
        <f t="shared" si="30"/>
        <v>96807119.409999996</v>
      </c>
      <c r="BA213" s="20">
        <f t="shared" si="30"/>
        <v>78675396.75</v>
      </c>
      <c r="BB213" s="20">
        <f t="shared" si="30"/>
        <v>0</v>
      </c>
      <c r="BC213" s="20">
        <f t="shared" si="30"/>
        <v>0</v>
      </c>
      <c r="BD213" s="21">
        <f t="shared" si="34"/>
        <v>101470224.64</v>
      </c>
    </row>
    <row r="214" spans="1:56" s="16" customFormat="1" ht="25.15" customHeight="1" x14ac:dyDescent="0.2">
      <c r="A214" s="7">
        <v>1</v>
      </c>
      <c r="B214" s="11" t="s">
        <v>177</v>
      </c>
      <c r="C214" s="65">
        <v>108</v>
      </c>
      <c r="D214" s="65" t="s">
        <v>178</v>
      </c>
      <c r="E214" s="12" t="s">
        <v>18</v>
      </c>
      <c r="F214" s="12">
        <v>0</v>
      </c>
      <c r="G214" s="18"/>
      <c r="H214" s="12">
        <v>647</v>
      </c>
      <c r="I214" s="12">
        <v>0</v>
      </c>
      <c r="J214" s="12">
        <v>0</v>
      </c>
      <c r="K214" s="12">
        <v>0</v>
      </c>
      <c r="L214" s="12">
        <v>34</v>
      </c>
      <c r="M214" s="12">
        <v>0</v>
      </c>
      <c r="N214" s="12">
        <v>0</v>
      </c>
      <c r="O214" s="12">
        <v>36</v>
      </c>
      <c r="P214" s="12">
        <v>0</v>
      </c>
      <c r="Q214" s="18"/>
      <c r="R214" s="12">
        <v>27</v>
      </c>
      <c r="S214" s="12">
        <v>0</v>
      </c>
      <c r="T214" s="12">
        <v>0</v>
      </c>
      <c r="U214" s="12">
        <v>0</v>
      </c>
      <c r="V214" s="12">
        <v>2</v>
      </c>
      <c r="W214" s="12">
        <v>0</v>
      </c>
      <c r="X214" s="12">
        <v>0</v>
      </c>
      <c r="Y214" s="12">
        <v>2</v>
      </c>
      <c r="Z214" s="12">
        <v>0</v>
      </c>
      <c r="AA214" s="18"/>
      <c r="AB214" s="12">
        <v>148</v>
      </c>
      <c r="AC214" s="12">
        <v>0</v>
      </c>
      <c r="AD214" s="12">
        <v>0</v>
      </c>
      <c r="AE214" s="12">
        <v>0</v>
      </c>
      <c r="AF214" s="12">
        <v>10</v>
      </c>
      <c r="AG214" s="12">
        <v>0</v>
      </c>
      <c r="AH214" s="12">
        <v>0</v>
      </c>
      <c r="AI214" s="12">
        <v>13</v>
      </c>
      <c r="AJ214" s="12">
        <v>0</v>
      </c>
      <c r="AK214" s="18"/>
      <c r="AL214" s="12">
        <v>141</v>
      </c>
      <c r="AM214" s="12">
        <v>0</v>
      </c>
      <c r="AN214" s="12">
        <v>0</v>
      </c>
      <c r="AO214" s="12">
        <v>0</v>
      </c>
      <c r="AP214" s="12">
        <v>7</v>
      </c>
      <c r="AQ214" s="12">
        <v>0</v>
      </c>
      <c r="AR214" s="12">
        <v>0</v>
      </c>
      <c r="AS214" s="12">
        <v>2</v>
      </c>
      <c r="AT214" s="13">
        <f t="shared" si="33"/>
        <v>0</v>
      </c>
      <c r="AU214" s="14">
        <f t="shared" si="33"/>
        <v>0</v>
      </c>
      <c r="AV214" s="14">
        <f t="shared" si="33"/>
        <v>963</v>
      </c>
      <c r="AW214" s="14">
        <f t="shared" si="32"/>
        <v>0</v>
      </c>
      <c r="AX214" s="14">
        <f t="shared" si="32"/>
        <v>0</v>
      </c>
      <c r="AY214" s="14">
        <f t="shared" si="32"/>
        <v>0</v>
      </c>
      <c r="AZ214" s="14">
        <f t="shared" si="30"/>
        <v>53</v>
      </c>
      <c r="BA214" s="14">
        <f t="shared" si="30"/>
        <v>0</v>
      </c>
      <c r="BB214" s="14">
        <f t="shared" si="30"/>
        <v>0</v>
      </c>
      <c r="BC214" s="14">
        <f t="shared" si="30"/>
        <v>53</v>
      </c>
      <c r="BD214" s="15"/>
    </row>
    <row r="215" spans="1:56" s="24" customFormat="1" ht="30" customHeight="1" x14ac:dyDescent="0.2">
      <c r="A215" s="7">
        <v>1</v>
      </c>
      <c r="B215" s="23"/>
      <c r="C215" s="66"/>
      <c r="D215" s="66"/>
      <c r="E215" s="18" t="s">
        <v>19</v>
      </c>
      <c r="F215" s="18">
        <v>0</v>
      </c>
      <c r="G215" s="18">
        <f t="shared" ref="G215:G225" si="35">SUM(H215:J215)</f>
        <v>382355.82</v>
      </c>
      <c r="H215" s="18">
        <v>382355.82</v>
      </c>
      <c r="I215" s="18">
        <v>0</v>
      </c>
      <c r="J215" s="18">
        <v>0</v>
      </c>
      <c r="K215" s="18">
        <v>0</v>
      </c>
      <c r="L215" s="18">
        <v>1397707.58</v>
      </c>
      <c r="M215" s="18">
        <v>0</v>
      </c>
      <c r="N215" s="18">
        <v>0</v>
      </c>
      <c r="O215" s="18">
        <v>742447.3</v>
      </c>
      <c r="P215" s="18">
        <v>0</v>
      </c>
      <c r="Q215" s="18">
        <f t="shared" ref="Q215:Q225" si="36">SUM(R215:T215)</f>
        <v>15931.49</v>
      </c>
      <c r="R215" s="18">
        <v>15931.49</v>
      </c>
      <c r="S215" s="18">
        <v>0</v>
      </c>
      <c r="T215" s="18">
        <v>0</v>
      </c>
      <c r="U215" s="18">
        <v>0</v>
      </c>
      <c r="V215" s="18">
        <v>88884.43</v>
      </c>
      <c r="W215" s="18">
        <v>0</v>
      </c>
      <c r="X215" s="18">
        <v>0</v>
      </c>
      <c r="Y215" s="18">
        <v>53190.26</v>
      </c>
      <c r="Z215" s="18">
        <v>0</v>
      </c>
      <c r="AA215" s="18">
        <f t="shared" ref="AA215:AA225" si="37">SUM(AB215:AD215)</f>
        <v>87623.21</v>
      </c>
      <c r="AB215" s="18">
        <v>87623.21</v>
      </c>
      <c r="AC215" s="18">
        <v>0</v>
      </c>
      <c r="AD215" s="18">
        <v>0</v>
      </c>
      <c r="AE215" s="18">
        <v>0</v>
      </c>
      <c r="AF215" s="18">
        <v>417756.8</v>
      </c>
      <c r="AG215" s="18">
        <v>0</v>
      </c>
      <c r="AH215" s="18">
        <v>0</v>
      </c>
      <c r="AI215" s="18">
        <v>268167.53000000003</v>
      </c>
      <c r="AJ215" s="18">
        <v>0</v>
      </c>
      <c r="AK215" s="18">
        <f t="shared" ref="AK215:AK225" si="38">SUM(AL215:AN215)</f>
        <v>83071.360000000001</v>
      </c>
      <c r="AL215" s="18">
        <v>83071.360000000001</v>
      </c>
      <c r="AM215" s="18">
        <v>0</v>
      </c>
      <c r="AN215" s="18">
        <v>0</v>
      </c>
      <c r="AO215" s="18">
        <v>0</v>
      </c>
      <c r="AP215" s="18">
        <v>317761.82</v>
      </c>
      <c r="AQ215" s="18">
        <v>0</v>
      </c>
      <c r="AR215" s="18">
        <v>0</v>
      </c>
      <c r="AS215" s="18">
        <v>44325.21</v>
      </c>
      <c r="AT215" s="19">
        <f t="shared" si="33"/>
        <v>0</v>
      </c>
      <c r="AU215" s="20">
        <f t="shared" si="33"/>
        <v>568981.88</v>
      </c>
      <c r="AV215" s="20">
        <f t="shared" si="33"/>
        <v>568981.88</v>
      </c>
      <c r="AW215" s="20">
        <f t="shared" si="32"/>
        <v>0</v>
      </c>
      <c r="AX215" s="20">
        <f t="shared" si="32"/>
        <v>0</v>
      </c>
      <c r="AY215" s="20">
        <f t="shared" si="32"/>
        <v>0</v>
      </c>
      <c r="AZ215" s="20">
        <f t="shared" si="30"/>
        <v>2222110.63</v>
      </c>
      <c r="BA215" s="20">
        <f t="shared" si="30"/>
        <v>0</v>
      </c>
      <c r="BB215" s="20">
        <f t="shared" si="30"/>
        <v>0</v>
      </c>
      <c r="BC215" s="20">
        <f t="shared" si="30"/>
        <v>1108130.3</v>
      </c>
      <c r="BD215" s="21">
        <f t="shared" si="34"/>
        <v>3899222.8099999996</v>
      </c>
    </row>
    <row r="216" spans="1:56" s="16" customFormat="1" ht="29.25" customHeight="1" x14ac:dyDescent="0.2">
      <c r="A216" s="7">
        <v>1</v>
      </c>
      <c r="B216" s="11" t="s">
        <v>179</v>
      </c>
      <c r="C216" s="65">
        <v>109</v>
      </c>
      <c r="D216" s="65" t="s">
        <v>180</v>
      </c>
      <c r="E216" s="12" t="s">
        <v>18</v>
      </c>
      <c r="F216" s="12">
        <v>0</v>
      </c>
      <c r="G216" s="18"/>
      <c r="H216" s="12">
        <v>2167</v>
      </c>
      <c r="I216" s="12">
        <v>2028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21</v>
      </c>
      <c r="P216" s="12">
        <v>0</v>
      </c>
      <c r="Q216" s="18"/>
      <c r="R216" s="12">
        <v>105</v>
      </c>
      <c r="S216" s="12">
        <v>86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1</v>
      </c>
      <c r="Z216" s="12">
        <v>0</v>
      </c>
      <c r="AA216" s="18"/>
      <c r="AB216" s="12">
        <v>774</v>
      </c>
      <c r="AC216" s="12">
        <v>653</v>
      </c>
      <c r="AD216" s="12">
        <v>0</v>
      </c>
      <c r="AE216" s="12">
        <v>0</v>
      </c>
      <c r="AF216" s="12">
        <v>0</v>
      </c>
      <c r="AG216" s="12">
        <v>0</v>
      </c>
      <c r="AH216" s="12">
        <v>0</v>
      </c>
      <c r="AI216" s="12">
        <v>7</v>
      </c>
      <c r="AJ216" s="12">
        <v>0</v>
      </c>
      <c r="AK216" s="18"/>
      <c r="AL216" s="12">
        <v>555</v>
      </c>
      <c r="AM216" s="12">
        <v>683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7</v>
      </c>
      <c r="AT216" s="13">
        <f t="shared" si="33"/>
        <v>0</v>
      </c>
      <c r="AU216" s="14">
        <f t="shared" si="33"/>
        <v>0</v>
      </c>
      <c r="AV216" s="14">
        <f t="shared" si="33"/>
        <v>3601</v>
      </c>
      <c r="AW216" s="14">
        <f t="shared" si="32"/>
        <v>3450</v>
      </c>
      <c r="AX216" s="14">
        <f t="shared" si="32"/>
        <v>0</v>
      </c>
      <c r="AY216" s="14">
        <f t="shared" si="32"/>
        <v>0</v>
      </c>
      <c r="AZ216" s="14">
        <f t="shared" si="32"/>
        <v>0</v>
      </c>
      <c r="BA216" s="14">
        <f t="shared" si="32"/>
        <v>0</v>
      </c>
      <c r="BB216" s="14">
        <f t="shared" si="32"/>
        <v>0</v>
      </c>
      <c r="BC216" s="14">
        <f t="shared" si="32"/>
        <v>36</v>
      </c>
      <c r="BD216" s="15"/>
    </row>
    <row r="217" spans="1:56" s="24" customFormat="1" ht="21.75" customHeight="1" x14ac:dyDescent="0.2">
      <c r="A217" s="7">
        <v>1</v>
      </c>
      <c r="B217" s="23"/>
      <c r="C217" s="66"/>
      <c r="D217" s="66"/>
      <c r="E217" s="18" t="s">
        <v>19</v>
      </c>
      <c r="F217" s="18">
        <v>0</v>
      </c>
      <c r="G217" s="18">
        <f t="shared" si="35"/>
        <v>1133822.81</v>
      </c>
      <c r="H217" s="18">
        <v>699290.43</v>
      </c>
      <c r="I217" s="18">
        <v>434532.38</v>
      </c>
      <c r="J217" s="18">
        <v>0</v>
      </c>
      <c r="K217" s="18">
        <v>0</v>
      </c>
      <c r="L217" s="18">
        <v>0</v>
      </c>
      <c r="M217" s="18">
        <v>0</v>
      </c>
      <c r="N217" s="18">
        <v>0</v>
      </c>
      <c r="O217" s="18">
        <v>2357969.7999999998</v>
      </c>
      <c r="P217" s="18">
        <v>0</v>
      </c>
      <c r="Q217" s="18">
        <f t="shared" si="36"/>
        <v>52810.95</v>
      </c>
      <c r="R217" s="18">
        <v>33686.75</v>
      </c>
      <c r="S217" s="18">
        <v>19124.2</v>
      </c>
      <c r="T217" s="18">
        <v>0</v>
      </c>
      <c r="U217" s="18">
        <v>0</v>
      </c>
      <c r="V217" s="18">
        <v>0</v>
      </c>
      <c r="W217" s="18">
        <v>0</v>
      </c>
      <c r="X217" s="18">
        <v>0</v>
      </c>
      <c r="Y217" s="18">
        <v>96737.22</v>
      </c>
      <c r="Z217" s="18">
        <v>0</v>
      </c>
      <c r="AA217" s="18">
        <f t="shared" si="37"/>
        <v>391701.4</v>
      </c>
      <c r="AB217" s="18">
        <v>249746.58</v>
      </c>
      <c r="AC217" s="18">
        <v>141954.82</v>
      </c>
      <c r="AD217" s="18">
        <v>0</v>
      </c>
      <c r="AE217" s="18">
        <v>0</v>
      </c>
      <c r="AF217" s="18">
        <v>0</v>
      </c>
      <c r="AG217" s="18">
        <v>0</v>
      </c>
      <c r="AH217" s="18">
        <v>0</v>
      </c>
      <c r="AI217" s="18">
        <v>749713.47</v>
      </c>
      <c r="AJ217" s="18">
        <v>0</v>
      </c>
      <c r="AK217" s="18">
        <f t="shared" si="38"/>
        <v>318768.11</v>
      </c>
      <c r="AL217" s="18">
        <v>178888.25</v>
      </c>
      <c r="AM217" s="18">
        <v>139879.85999999999</v>
      </c>
      <c r="AN217" s="18">
        <v>0</v>
      </c>
      <c r="AO217" s="18">
        <v>0</v>
      </c>
      <c r="AP217" s="18">
        <v>0</v>
      </c>
      <c r="AQ217" s="18">
        <v>0</v>
      </c>
      <c r="AR217" s="18">
        <v>0</v>
      </c>
      <c r="AS217" s="18">
        <v>826297.11</v>
      </c>
      <c r="AT217" s="19">
        <f t="shared" si="33"/>
        <v>0</v>
      </c>
      <c r="AU217" s="20">
        <f t="shared" si="33"/>
        <v>1897103.27</v>
      </c>
      <c r="AV217" s="20">
        <f t="shared" si="33"/>
        <v>1161612.01</v>
      </c>
      <c r="AW217" s="20">
        <f t="shared" si="32"/>
        <v>735491.26</v>
      </c>
      <c r="AX217" s="20">
        <f t="shared" si="32"/>
        <v>0</v>
      </c>
      <c r="AY217" s="20">
        <f t="shared" si="32"/>
        <v>0</v>
      </c>
      <c r="AZ217" s="20">
        <f t="shared" si="32"/>
        <v>0</v>
      </c>
      <c r="BA217" s="20">
        <f t="shared" si="32"/>
        <v>0</v>
      </c>
      <c r="BB217" s="20">
        <f t="shared" si="32"/>
        <v>0</v>
      </c>
      <c r="BC217" s="20">
        <f t="shared" si="32"/>
        <v>4030717.5999999996</v>
      </c>
      <c r="BD217" s="21">
        <f t="shared" si="34"/>
        <v>5927820.8699999992</v>
      </c>
    </row>
    <row r="218" spans="1:56" s="16" customFormat="1" ht="17.25" customHeight="1" x14ac:dyDescent="0.2">
      <c r="A218" s="7">
        <v>1</v>
      </c>
      <c r="B218" s="11" t="s">
        <v>181</v>
      </c>
      <c r="C218" s="65">
        <v>110</v>
      </c>
      <c r="D218" s="65" t="s">
        <v>182</v>
      </c>
      <c r="E218" s="12" t="s">
        <v>18</v>
      </c>
      <c r="F218" s="12">
        <v>0</v>
      </c>
      <c r="G218" s="18">
        <f t="shared" si="35"/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66</v>
      </c>
      <c r="M218" s="12">
        <v>28</v>
      </c>
      <c r="N218" s="12">
        <v>0</v>
      </c>
      <c r="O218" s="12">
        <v>0</v>
      </c>
      <c r="P218" s="12">
        <v>0</v>
      </c>
      <c r="Q218" s="18">
        <f t="shared" si="36"/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2</v>
      </c>
      <c r="W218" s="12">
        <v>1</v>
      </c>
      <c r="X218" s="12">
        <v>0</v>
      </c>
      <c r="Y218" s="12">
        <v>0</v>
      </c>
      <c r="Z218" s="12">
        <v>0</v>
      </c>
      <c r="AA218" s="18">
        <f t="shared" si="37"/>
        <v>0</v>
      </c>
      <c r="AB218" s="12">
        <v>0</v>
      </c>
      <c r="AC218" s="12">
        <v>0</v>
      </c>
      <c r="AD218" s="12">
        <v>0</v>
      </c>
      <c r="AE218" s="12">
        <v>0</v>
      </c>
      <c r="AF218" s="12">
        <v>36</v>
      </c>
      <c r="AG218" s="12">
        <v>13</v>
      </c>
      <c r="AH218" s="12">
        <v>0</v>
      </c>
      <c r="AI218" s="12">
        <v>0</v>
      </c>
      <c r="AJ218" s="12">
        <v>0</v>
      </c>
      <c r="AK218" s="18">
        <f t="shared" si="38"/>
        <v>0</v>
      </c>
      <c r="AL218" s="12">
        <v>0</v>
      </c>
      <c r="AM218" s="12">
        <v>0</v>
      </c>
      <c r="AN218" s="12">
        <v>0</v>
      </c>
      <c r="AO218" s="12">
        <v>0</v>
      </c>
      <c r="AP218" s="12">
        <v>12</v>
      </c>
      <c r="AQ218" s="12">
        <v>4</v>
      </c>
      <c r="AR218" s="12">
        <v>0</v>
      </c>
      <c r="AS218" s="12">
        <v>0</v>
      </c>
      <c r="AT218" s="13">
        <f t="shared" si="33"/>
        <v>0</v>
      </c>
      <c r="AU218" s="14">
        <f t="shared" si="33"/>
        <v>0</v>
      </c>
      <c r="AV218" s="14">
        <f t="shared" si="33"/>
        <v>0</v>
      </c>
      <c r="AW218" s="14">
        <f t="shared" si="32"/>
        <v>0</v>
      </c>
      <c r="AX218" s="14">
        <f t="shared" si="32"/>
        <v>0</v>
      </c>
      <c r="AY218" s="14">
        <f t="shared" si="32"/>
        <v>0</v>
      </c>
      <c r="AZ218" s="14">
        <f t="shared" si="32"/>
        <v>116</v>
      </c>
      <c r="BA218" s="14">
        <f t="shared" si="32"/>
        <v>46</v>
      </c>
      <c r="BB218" s="14">
        <f t="shared" si="32"/>
        <v>0</v>
      </c>
      <c r="BC218" s="14">
        <f t="shared" si="32"/>
        <v>0</v>
      </c>
      <c r="BD218" s="15"/>
    </row>
    <row r="219" spans="1:56" s="24" customFormat="1" ht="17.25" customHeight="1" x14ac:dyDescent="0.2">
      <c r="A219" s="7">
        <v>1</v>
      </c>
      <c r="B219" s="23"/>
      <c r="C219" s="66"/>
      <c r="D219" s="66"/>
      <c r="E219" s="18" t="s">
        <v>19</v>
      </c>
      <c r="F219" s="18">
        <v>0</v>
      </c>
      <c r="G219" s="18">
        <f t="shared" si="35"/>
        <v>0</v>
      </c>
      <c r="H219" s="18">
        <v>0</v>
      </c>
      <c r="I219" s="18">
        <v>0</v>
      </c>
      <c r="J219" s="18">
        <v>0</v>
      </c>
      <c r="K219" s="18">
        <v>0</v>
      </c>
      <c r="L219" s="18">
        <v>7157070.9400000004</v>
      </c>
      <c r="M219" s="18">
        <v>2967134.66</v>
      </c>
      <c r="N219" s="18">
        <v>0</v>
      </c>
      <c r="O219" s="18">
        <v>0</v>
      </c>
      <c r="P219" s="18">
        <v>0</v>
      </c>
      <c r="Q219" s="18">
        <f t="shared" si="36"/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103462.23</v>
      </c>
      <c r="W219" s="18">
        <v>60043.199999999997</v>
      </c>
      <c r="X219" s="18">
        <v>0</v>
      </c>
      <c r="Y219" s="18">
        <v>0</v>
      </c>
      <c r="Z219" s="18">
        <v>0</v>
      </c>
      <c r="AA219" s="18">
        <f t="shared" si="37"/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3614677.12</v>
      </c>
      <c r="AG219" s="18">
        <v>1516090.73</v>
      </c>
      <c r="AH219" s="18">
        <v>0</v>
      </c>
      <c r="AI219" s="18">
        <v>0</v>
      </c>
      <c r="AJ219" s="18">
        <v>0</v>
      </c>
      <c r="AK219" s="18">
        <f t="shared" si="38"/>
        <v>0</v>
      </c>
      <c r="AL219" s="18">
        <v>0</v>
      </c>
      <c r="AM219" s="18">
        <v>0</v>
      </c>
      <c r="AN219" s="18">
        <v>0</v>
      </c>
      <c r="AO219" s="18">
        <v>0</v>
      </c>
      <c r="AP219" s="18">
        <v>1364894.28</v>
      </c>
      <c r="AQ219" s="18">
        <v>460331.18</v>
      </c>
      <c r="AR219" s="18">
        <v>0</v>
      </c>
      <c r="AS219" s="18">
        <v>0</v>
      </c>
      <c r="AT219" s="19">
        <f t="shared" si="33"/>
        <v>0</v>
      </c>
      <c r="AU219" s="20">
        <f t="shared" si="33"/>
        <v>0</v>
      </c>
      <c r="AV219" s="20">
        <f t="shared" si="33"/>
        <v>0</v>
      </c>
      <c r="AW219" s="20">
        <f t="shared" si="32"/>
        <v>0</v>
      </c>
      <c r="AX219" s="20">
        <f t="shared" si="32"/>
        <v>0</v>
      </c>
      <c r="AY219" s="20">
        <f t="shared" si="32"/>
        <v>0</v>
      </c>
      <c r="AZ219" s="20">
        <f t="shared" si="32"/>
        <v>12240104.57</v>
      </c>
      <c r="BA219" s="20">
        <f t="shared" si="32"/>
        <v>5003599.7699999996</v>
      </c>
      <c r="BB219" s="20">
        <f t="shared" si="32"/>
        <v>0</v>
      </c>
      <c r="BC219" s="20">
        <f t="shared" si="32"/>
        <v>0</v>
      </c>
      <c r="BD219" s="21">
        <f t="shared" si="34"/>
        <v>12240104.57</v>
      </c>
    </row>
    <row r="220" spans="1:56" s="16" customFormat="1" ht="17.25" customHeight="1" x14ac:dyDescent="0.2">
      <c r="A220" s="7">
        <v>1</v>
      </c>
      <c r="B220" s="11" t="s">
        <v>183</v>
      </c>
      <c r="C220" s="65">
        <v>111</v>
      </c>
      <c r="D220" s="65" t="s">
        <v>184</v>
      </c>
      <c r="E220" s="12" t="s">
        <v>18</v>
      </c>
      <c r="F220" s="12">
        <v>0</v>
      </c>
      <c r="G220" s="18">
        <f t="shared" si="35"/>
        <v>0</v>
      </c>
      <c r="H220" s="12">
        <v>0</v>
      </c>
      <c r="I220" s="12">
        <v>0</v>
      </c>
      <c r="J220" s="12">
        <v>0</v>
      </c>
      <c r="K220" s="12">
        <v>3838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8">
        <f t="shared" si="36"/>
        <v>0</v>
      </c>
      <c r="R220" s="12">
        <v>0</v>
      </c>
      <c r="S220" s="12">
        <v>0</v>
      </c>
      <c r="T220" s="12">
        <v>0</v>
      </c>
      <c r="U220" s="12">
        <v>207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18">
        <f t="shared" si="37"/>
        <v>0</v>
      </c>
      <c r="AB220" s="12">
        <v>0</v>
      </c>
      <c r="AC220" s="12">
        <v>0</v>
      </c>
      <c r="AD220" s="12">
        <v>0</v>
      </c>
      <c r="AE220" s="12">
        <v>682</v>
      </c>
      <c r="AF220" s="12">
        <v>0</v>
      </c>
      <c r="AG220" s="12">
        <v>0</v>
      </c>
      <c r="AH220" s="12">
        <v>0</v>
      </c>
      <c r="AI220" s="12">
        <v>0</v>
      </c>
      <c r="AJ220" s="12">
        <v>0</v>
      </c>
      <c r="AK220" s="18">
        <f t="shared" si="38"/>
        <v>0</v>
      </c>
      <c r="AL220" s="12">
        <v>0</v>
      </c>
      <c r="AM220" s="12">
        <v>0</v>
      </c>
      <c r="AN220" s="12">
        <v>0</v>
      </c>
      <c r="AO220" s="12">
        <v>324</v>
      </c>
      <c r="AP220" s="12">
        <v>0</v>
      </c>
      <c r="AQ220" s="12">
        <v>0</v>
      </c>
      <c r="AR220" s="12">
        <v>0</v>
      </c>
      <c r="AS220" s="12">
        <v>0</v>
      </c>
      <c r="AT220" s="13">
        <f t="shared" si="33"/>
        <v>0</v>
      </c>
      <c r="AU220" s="14">
        <f t="shared" si="33"/>
        <v>0</v>
      </c>
      <c r="AV220" s="14">
        <f t="shared" si="33"/>
        <v>0</v>
      </c>
      <c r="AW220" s="14">
        <f t="shared" si="32"/>
        <v>0</v>
      </c>
      <c r="AX220" s="14">
        <f t="shared" si="32"/>
        <v>0</v>
      </c>
      <c r="AY220" s="14">
        <f t="shared" si="32"/>
        <v>5051</v>
      </c>
      <c r="AZ220" s="14">
        <f t="shared" si="32"/>
        <v>0</v>
      </c>
      <c r="BA220" s="14">
        <f t="shared" si="32"/>
        <v>0</v>
      </c>
      <c r="BB220" s="14">
        <f t="shared" si="32"/>
        <v>0</v>
      </c>
      <c r="BC220" s="14">
        <f t="shared" si="32"/>
        <v>0</v>
      </c>
      <c r="BD220" s="15"/>
    </row>
    <row r="221" spans="1:56" s="24" customFormat="1" ht="17.25" customHeight="1" x14ac:dyDescent="0.2">
      <c r="A221" s="7">
        <v>1</v>
      </c>
      <c r="B221" s="23"/>
      <c r="C221" s="66"/>
      <c r="D221" s="66"/>
      <c r="E221" s="18" t="s">
        <v>19</v>
      </c>
      <c r="F221" s="18">
        <v>0</v>
      </c>
      <c r="G221" s="18">
        <f t="shared" si="35"/>
        <v>0</v>
      </c>
      <c r="H221" s="18">
        <v>0</v>
      </c>
      <c r="I221" s="18">
        <v>0</v>
      </c>
      <c r="J221" s="18">
        <v>0</v>
      </c>
      <c r="K221" s="18">
        <v>25665960.760000002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f t="shared" si="36"/>
        <v>0</v>
      </c>
      <c r="R221" s="18">
        <v>0</v>
      </c>
      <c r="S221" s="18">
        <v>0</v>
      </c>
      <c r="T221" s="18">
        <v>0</v>
      </c>
      <c r="U221" s="18">
        <v>1384611.04</v>
      </c>
      <c r="V221" s="18">
        <v>0</v>
      </c>
      <c r="W221" s="18">
        <v>0</v>
      </c>
      <c r="X221" s="18">
        <v>0</v>
      </c>
      <c r="Y221" s="18">
        <v>0</v>
      </c>
      <c r="Z221" s="18">
        <v>0</v>
      </c>
      <c r="AA221" s="18">
        <f t="shared" si="37"/>
        <v>0</v>
      </c>
      <c r="AB221" s="18">
        <v>0</v>
      </c>
      <c r="AC221" s="18">
        <v>0</v>
      </c>
      <c r="AD221" s="18">
        <v>0</v>
      </c>
      <c r="AE221" s="18">
        <v>4559085.1399999997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f t="shared" si="38"/>
        <v>0</v>
      </c>
      <c r="AL221" s="18">
        <v>0</v>
      </c>
      <c r="AM221" s="18">
        <v>0</v>
      </c>
      <c r="AN221" s="18">
        <v>0</v>
      </c>
      <c r="AO221" s="18">
        <v>2161344.0699999998</v>
      </c>
      <c r="AP221" s="18">
        <v>0</v>
      </c>
      <c r="AQ221" s="18">
        <v>0</v>
      </c>
      <c r="AR221" s="18">
        <v>0</v>
      </c>
      <c r="AS221" s="18">
        <v>0</v>
      </c>
      <c r="AT221" s="19">
        <f t="shared" si="33"/>
        <v>0</v>
      </c>
      <c r="AU221" s="20">
        <f t="shared" si="33"/>
        <v>0</v>
      </c>
      <c r="AV221" s="20">
        <f t="shared" si="33"/>
        <v>0</v>
      </c>
      <c r="AW221" s="20">
        <f t="shared" si="32"/>
        <v>0</v>
      </c>
      <c r="AX221" s="20">
        <f t="shared" si="32"/>
        <v>0</v>
      </c>
      <c r="AY221" s="20">
        <f t="shared" si="32"/>
        <v>33771001.009999998</v>
      </c>
      <c r="AZ221" s="20">
        <f t="shared" si="32"/>
        <v>0</v>
      </c>
      <c r="BA221" s="20">
        <f t="shared" si="32"/>
        <v>0</v>
      </c>
      <c r="BB221" s="20">
        <f t="shared" si="32"/>
        <v>0</v>
      </c>
      <c r="BC221" s="20">
        <f t="shared" si="32"/>
        <v>0</v>
      </c>
      <c r="BD221" s="21">
        <f t="shared" si="34"/>
        <v>33771001.009999998</v>
      </c>
    </row>
    <row r="222" spans="1:56" s="16" customFormat="1" ht="18" customHeight="1" x14ac:dyDescent="0.2">
      <c r="A222" s="7">
        <v>1</v>
      </c>
      <c r="B222" s="11" t="s">
        <v>185</v>
      </c>
      <c r="C222" s="65">
        <v>112</v>
      </c>
      <c r="D222" s="65" t="s">
        <v>186</v>
      </c>
      <c r="E222" s="12" t="s">
        <v>18</v>
      </c>
      <c r="F222" s="12">
        <v>0</v>
      </c>
      <c r="G222" s="18">
        <f t="shared" si="35"/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8">
        <f t="shared" si="36"/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8">
        <f t="shared" si="37"/>
        <v>0</v>
      </c>
      <c r="AB222" s="12">
        <v>0</v>
      </c>
      <c r="AC222" s="12">
        <v>0</v>
      </c>
      <c r="AD222" s="12">
        <v>0</v>
      </c>
      <c r="AE222" s="12">
        <v>0</v>
      </c>
      <c r="AF222" s="12">
        <v>0</v>
      </c>
      <c r="AG222" s="12">
        <v>0</v>
      </c>
      <c r="AH222" s="12">
        <v>0</v>
      </c>
      <c r="AI222" s="12">
        <v>0</v>
      </c>
      <c r="AJ222" s="12">
        <v>0</v>
      </c>
      <c r="AK222" s="18">
        <f t="shared" si="38"/>
        <v>0</v>
      </c>
      <c r="AL222" s="12">
        <v>0</v>
      </c>
      <c r="AM222" s="12">
        <v>0</v>
      </c>
      <c r="AN222" s="12">
        <v>0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3">
        <f t="shared" si="33"/>
        <v>0</v>
      </c>
      <c r="AU222" s="14">
        <f t="shared" si="33"/>
        <v>0</v>
      </c>
      <c r="AV222" s="14">
        <f t="shared" si="33"/>
        <v>0</v>
      </c>
      <c r="AW222" s="14">
        <f t="shared" si="32"/>
        <v>0</v>
      </c>
      <c r="AX222" s="14">
        <f t="shared" si="32"/>
        <v>0</v>
      </c>
      <c r="AY222" s="14">
        <f t="shared" si="32"/>
        <v>0</v>
      </c>
      <c r="AZ222" s="14">
        <f t="shared" si="32"/>
        <v>0</v>
      </c>
      <c r="BA222" s="14">
        <f t="shared" si="32"/>
        <v>0</v>
      </c>
      <c r="BB222" s="14">
        <f t="shared" si="32"/>
        <v>0</v>
      </c>
      <c r="BC222" s="14">
        <f t="shared" si="32"/>
        <v>0</v>
      </c>
      <c r="BD222" s="15"/>
    </row>
    <row r="223" spans="1:56" s="24" customFormat="1" ht="16.899999999999999" customHeight="1" x14ac:dyDescent="0.2">
      <c r="A223" s="7">
        <v>1</v>
      </c>
      <c r="B223" s="23"/>
      <c r="C223" s="66"/>
      <c r="D223" s="66"/>
      <c r="E223" s="18" t="s">
        <v>19</v>
      </c>
      <c r="F223" s="18">
        <v>0</v>
      </c>
      <c r="G223" s="18">
        <f t="shared" si="35"/>
        <v>0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f t="shared" si="36"/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f t="shared" si="37"/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f t="shared" si="38"/>
        <v>0</v>
      </c>
      <c r="AL223" s="18">
        <v>0</v>
      </c>
      <c r="AM223" s="18">
        <v>0</v>
      </c>
      <c r="AN223" s="18">
        <v>0</v>
      </c>
      <c r="AO223" s="18">
        <v>0</v>
      </c>
      <c r="AP223" s="18">
        <v>0</v>
      </c>
      <c r="AQ223" s="18">
        <v>0</v>
      </c>
      <c r="AR223" s="18">
        <v>0</v>
      </c>
      <c r="AS223" s="18">
        <v>0</v>
      </c>
      <c r="AT223" s="19">
        <f t="shared" si="33"/>
        <v>0</v>
      </c>
      <c r="AU223" s="20">
        <f t="shared" si="33"/>
        <v>0</v>
      </c>
      <c r="AV223" s="20">
        <f t="shared" si="33"/>
        <v>0</v>
      </c>
      <c r="AW223" s="20">
        <f t="shared" si="32"/>
        <v>0</v>
      </c>
      <c r="AX223" s="20">
        <f t="shared" si="32"/>
        <v>0</v>
      </c>
      <c r="AY223" s="20">
        <f t="shared" si="32"/>
        <v>0</v>
      </c>
      <c r="AZ223" s="20">
        <f t="shared" si="32"/>
        <v>0</v>
      </c>
      <c r="BA223" s="20">
        <f t="shared" si="32"/>
        <v>0</v>
      </c>
      <c r="BB223" s="20">
        <f t="shared" si="32"/>
        <v>0</v>
      </c>
      <c r="BC223" s="20">
        <f t="shared" si="32"/>
        <v>0</v>
      </c>
      <c r="BD223" s="21">
        <f t="shared" si="34"/>
        <v>0</v>
      </c>
    </row>
    <row r="224" spans="1:56" s="16" customFormat="1" ht="17.25" customHeight="1" x14ac:dyDescent="0.2">
      <c r="A224" s="7">
        <v>1</v>
      </c>
      <c r="B224" s="11" t="s">
        <v>187</v>
      </c>
      <c r="C224" s="65">
        <v>113</v>
      </c>
      <c r="D224" s="65" t="s">
        <v>188</v>
      </c>
      <c r="E224" s="12" t="s">
        <v>18</v>
      </c>
      <c r="F224" s="12">
        <v>0</v>
      </c>
      <c r="G224" s="18"/>
      <c r="H224" s="12">
        <v>636</v>
      </c>
      <c r="I224" s="12">
        <v>4145</v>
      </c>
      <c r="J224" s="12">
        <v>0</v>
      </c>
      <c r="K224" s="12">
        <v>0</v>
      </c>
      <c r="L224" s="12">
        <v>258</v>
      </c>
      <c r="M224" s="12">
        <v>12</v>
      </c>
      <c r="N224" s="12">
        <v>0</v>
      </c>
      <c r="O224" s="12">
        <v>163</v>
      </c>
      <c r="P224" s="12">
        <v>0</v>
      </c>
      <c r="Q224" s="18"/>
      <c r="R224" s="12">
        <v>23</v>
      </c>
      <c r="S224" s="12">
        <v>117</v>
      </c>
      <c r="T224" s="12">
        <v>0</v>
      </c>
      <c r="U224" s="12">
        <v>0</v>
      </c>
      <c r="V224" s="12">
        <v>4</v>
      </c>
      <c r="W224" s="12">
        <v>1</v>
      </c>
      <c r="X224" s="12">
        <v>0</v>
      </c>
      <c r="Y224" s="12">
        <v>5</v>
      </c>
      <c r="Z224" s="12">
        <v>0</v>
      </c>
      <c r="AA224" s="18"/>
      <c r="AB224" s="12">
        <v>235</v>
      </c>
      <c r="AC224" s="12">
        <v>1919</v>
      </c>
      <c r="AD224" s="12">
        <v>0</v>
      </c>
      <c r="AE224" s="12">
        <v>0</v>
      </c>
      <c r="AF224" s="12">
        <v>107</v>
      </c>
      <c r="AG224" s="12">
        <v>4</v>
      </c>
      <c r="AH224" s="12">
        <v>0</v>
      </c>
      <c r="AI224" s="12">
        <v>107</v>
      </c>
      <c r="AJ224" s="12">
        <v>0</v>
      </c>
      <c r="AK224" s="18"/>
      <c r="AL224" s="12">
        <v>106</v>
      </c>
      <c r="AM224" s="12">
        <v>695</v>
      </c>
      <c r="AN224" s="12">
        <v>0</v>
      </c>
      <c r="AO224" s="12">
        <v>0</v>
      </c>
      <c r="AP224" s="12">
        <v>33</v>
      </c>
      <c r="AQ224" s="12">
        <v>2</v>
      </c>
      <c r="AR224" s="12">
        <v>0</v>
      </c>
      <c r="AS224" s="12">
        <v>35</v>
      </c>
      <c r="AT224" s="13">
        <f t="shared" si="33"/>
        <v>0</v>
      </c>
      <c r="AU224" s="14">
        <f t="shared" si="33"/>
        <v>0</v>
      </c>
      <c r="AV224" s="14">
        <f t="shared" si="33"/>
        <v>1000</v>
      </c>
      <c r="AW224" s="14">
        <f t="shared" si="32"/>
        <v>6876</v>
      </c>
      <c r="AX224" s="14">
        <f t="shared" si="32"/>
        <v>0</v>
      </c>
      <c r="AY224" s="14">
        <f t="shared" si="32"/>
        <v>0</v>
      </c>
      <c r="AZ224" s="14">
        <f t="shared" si="32"/>
        <v>402</v>
      </c>
      <c r="BA224" s="14">
        <f t="shared" si="32"/>
        <v>19</v>
      </c>
      <c r="BB224" s="14">
        <f t="shared" si="32"/>
        <v>0</v>
      </c>
      <c r="BC224" s="14">
        <f t="shared" si="32"/>
        <v>310</v>
      </c>
      <c r="BD224" s="15"/>
    </row>
    <row r="225" spans="1:60" s="24" customFormat="1" ht="19.899999999999999" customHeight="1" x14ac:dyDescent="0.2">
      <c r="A225" s="7">
        <v>1</v>
      </c>
      <c r="B225" s="23"/>
      <c r="C225" s="66"/>
      <c r="D225" s="66"/>
      <c r="E225" s="18" t="s">
        <v>19</v>
      </c>
      <c r="F225" s="18">
        <v>0</v>
      </c>
      <c r="G225" s="18">
        <f t="shared" si="35"/>
        <v>7241955.5300000003</v>
      </c>
      <c r="H225" s="18">
        <v>375971.4</v>
      </c>
      <c r="I225" s="18">
        <v>6865984.1299999999</v>
      </c>
      <c r="J225" s="18">
        <v>0</v>
      </c>
      <c r="K225" s="18">
        <v>0</v>
      </c>
      <c r="L225" s="18">
        <v>13027270.33</v>
      </c>
      <c r="M225" s="18">
        <v>1330306.8500000001</v>
      </c>
      <c r="N225" s="18">
        <v>0</v>
      </c>
      <c r="O225" s="18">
        <v>5260331.55</v>
      </c>
      <c r="P225" s="18">
        <v>0</v>
      </c>
      <c r="Q225" s="18">
        <f t="shared" si="36"/>
        <v>207164.83000000002</v>
      </c>
      <c r="R225" s="18">
        <v>13596.45</v>
      </c>
      <c r="S225" s="18">
        <v>193568.38</v>
      </c>
      <c r="T225" s="18">
        <v>0</v>
      </c>
      <c r="U225" s="18">
        <v>0</v>
      </c>
      <c r="V225" s="18">
        <v>147082.09</v>
      </c>
      <c r="W225" s="18">
        <v>64059.72</v>
      </c>
      <c r="X225" s="18">
        <v>0</v>
      </c>
      <c r="Y225" s="18">
        <v>142171.12</v>
      </c>
      <c r="Z225" s="18">
        <v>0</v>
      </c>
      <c r="AA225" s="18">
        <f t="shared" si="37"/>
        <v>3315718.88</v>
      </c>
      <c r="AB225" s="18">
        <v>138920.25</v>
      </c>
      <c r="AC225" s="18">
        <v>3176798.63</v>
      </c>
      <c r="AD225" s="18">
        <v>0</v>
      </c>
      <c r="AE225" s="18">
        <v>0</v>
      </c>
      <c r="AF225" s="18">
        <v>5862271.6500000004</v>
      </c>
      <c r="AG225" s="18">
        <v>463365.31</v>
      </c>
      <c r="AH225" s="18">
        <v>0</v>
      </c>
      <c r="AI225" s="18">
        <v>3371486.63</v>
      </c>
      <c r="AJ225" s="18">
        <v>0</v>
      </c>
      <c r="AK225" s="18">
        <f t="shared" si="38"/>
        <v>1212685.7799999998</v>
      </c>
      <c r="AL225" s="18">
        <v>62661.9</v>
      </c>
      <c r="AM225" s="18">
        <v>1150023.8799999999</v>
      </c>
      <c r="AN225" s="18">
        <v>0</v>
      </c>
      <c r="AO225" s="18">
        <v>0</v>
      </c>
      <c r="AP225" s="18">
        <v>1975102.28</v>
      </c>
      <c r="AQ225" s="18">
        <v>277592.12</v>
      </c>
      <c r="AR225" s="18">
        <v>0</v>
      </c>
      <c r="AS225" s="18">
        <v>1381090.91</v>
      </c>
      <c r="AT225" s="19">
        <f t="shared" si="33"/>
        <v>0</v>
      </c>
      <c r="AU225" s="20">
        <f t="shared" si="33"/>
        <v>11977525.02</v>
      </c>
      <c r="AV225" s="20">
        <f t="shared" si="33"/>
        <v>591150</v>
      </c>
      <c r="AW225" s="20">
        <f t="shared" si="32"/>
        <v>11386375.02</v>
      </c>
      <c r="AX225" s="20">
        <f t="shared" si="32"/>
        <v>0</v>
      </c>
      <c r="AY225" s="20">
        <f t="shared" si="32"/>
        <v>0</v>
      </c>
      <c r="AZ225" s="20">
        <f t="shared" si="32"/>
        <v>21011726.350000001</v>
      </c>
      <c r="BA225" s="20">
        <f t="shared" si="32"/>
        <v>2135324</v>
      </c>
      <c r="BB225" s="20">
        <f t="shared" si="32"/>
        <v>0</v>
      </c>
      <c r="BC225" s="20">
        <f t="shared" si="32"/>
        <v>10155080.210000001</v>
      </c>
      <c r="BD225" s="21">
        <f t="shared" si="34"/>
        <v>43144331.579999998</v>
      </c>
    </row>
    <row r="226" spans="1:60" s="37" customFormat="1" ht="17.45" customHeight="1" x14ac:dyDescent="0.2">
      <c r="A226" s="7">
        <v>1</v>
      </c>
      <c r="B226" s="36"/>
      <c r="C226" s="67"/>
      <c r="D226" s="67" t="s">
        <v>189</v>
      </c>
      <c r="E226" s="12" t="s">
        <v>18</v>
      </c>
      <c r="F226" s="50">
        <f>F194+F196</f>
        <v>2</v>
      </c>
      <c r="G226" s="28">
        <f>SUM(G224,G222,G220,G218,G216,G214,G212,G210,G208,G206,G204,G202,G200,G198,G196,G194,G192,G190)</f>
        <v>0</v>
      </c>
      <c r="H226" s="28">
        <f t="shared" ref="H226:BD227" si="39">SUM(H224,H222,H220,H218,H216,H214,H212,H210,H208,H206,H204,H202,H200,H198,H196,H194,H192,H190)</f>
        <v>90225</v>
      </c>
      <c r="I226" s="28">
        <f t="shared" si="39"/>
        <v>25650</v>
      </c>
      <c r="J226" s="28">
        <f t="shared" si="39"/>
        <v>16400</v>
      </c>
      <c r="K226" s="28">
        <f t="shared" si="39"/>
        <v>9925</v>
      </c>
      <c r="L226" s="28">
        <f t="shared" si="39"/>
        <v>11351</v>
      </c>
      <c r="M226" s="28">
        <f t="shared" si="39"/>
        <v>745</v>
      </c>
      <c r="N226" s="28">
        <f t="shared" si="39"/>
        <v>51</v>
      </c>
      <c r="O226" s="28">
        <f t="shared" si="39"/>
        <v>2692</v>
      </c>
      <c r="P226" s="28">
        <f t="shared" si="39"/>
        <v>0</v>
      </c>
      <c r="Q226" s="28">
        <f t="shared" si="39"/>
        <v>0</v>
      </c>
      <c r="R226" s="28">
        <f t="shared" si="39"/>
        <v>3710</v>
      </c>
      <c r="S226" s="28">
        <f t="shared" si="39"/>
        <v>905</v>
      </c>
      <c r="T226" s="28">
        <f t="shared" si="39"/>
        <v>704</v>
      </c>
      <c r="U226" s="28">
        <f t="shared" si="39"/>
        <v>281</v>
      </c>
      <c r="V226" s="28">
        <f t="shared" si="39"/>
        <v>422</v>
      </c>
      <c r="W226" s="28">
        <f t="shared" si="39"/>
        <v>24</v>
      </c>
      <c r="X226" s="28">
        <f t="shared" si="39"/>
        <v>0</v>
      </c>
      <c r="Y226" s="28">
        <f t="shared" si="39"/>
        <v>110</v>
      </c>
      <c r="Z226" s="28">
        <f t="shared" si="39"/>
        <v>1</v>
      </c>
      <c r="AA226" s="28">
        <f t="shared" si="39"/>
        <v>0</v>
      </c>
      <c r="AB226" s="28">
        <f t="shared" si="39"/>
        <v>33133</v>
      </c>
      <c r="AC226" s="28">
        <f t="shared" si="39"/>
        <v>14023</v>
      </c>
      <c r="AD226" s="28">
        <f t="shared" si="39"/>
        <v>5160</v>
      </c>
      <c r="AE226" s="28">
        <f t="shared" si="39"/>
        <v>2489</v>
      </c>
      <c r="AF226" s="28">
        <f t="shared" si="39"/>
        <v>3791</v>
      </c>
      <c r="AG226" s="28">
        <f t="shared" si="39"/>
        <v>302</v>
      </c>
      <c r="AH226" s="28">
        <f t="shared" si="39"/>
        <v>16</v>
      </c>
      <c r="AI226" s="28">
        <f t="shared" si="39"/>
        <v>1347</v>
      </c>
      <c r="AJ226" s="28">
        <f t="shared" si="39"/>
        <v>1</v>
      </c>
      <c r="AK226" s="28">
        <f t="shared" si="39"/>
        <v>0</v>
      </c>
      <c r="AL226" s="28">
        <f t="shared" si="39"/>
        <v>17092</v>
      </c>
      <c r="AM226" s="28">
        <f t="shared" si="39"/>
        <v>5007</v>
      </c>
      <c r="AN226" s="28">
        <f t="shared" si="39"/>
        <v>3596</v>
      </c>
      <c r="AO226" s="28">
        <f t="shared" si="39"/>
        <v>1621</v>
      </c>
      <c r="AP226" s="28">
        <f t="shared" si="39"/>
        <v>2077</v>
      </c>
      <c r="AQ226" s="28">
        <f t="shared" si="39"/>
        <v>155</v>
      </c>
      <c r="AR226" s="28">
        <f t="shared" si="39"/>
        <v>8</v>
      </c>
      <c r="AS226" s="28">
        <f t="shared" si="39"/>
        <v>538</v>
      </c>
      <c r="AT226" s="28">
        <f t="shared" si="39"/>
        <v>4</v>
      </c>
      <c r="AU226" s="28">
        <f t="shared" si="39"/>
        <v>0</v>
      </c>
      <c r="AV226" s="28">
        <f t="shared" si="39"/>
        <v>144160</v>
      </c>
      <c r="AW226" s="28">
        <f t="shared" si="39"/>
        <v>45585</v>
      </c>
      <c r="AX226" s="28">
        <f t="shared" si="39"/>
        <v>25860</v>
      </c>
      <c r="AY226" s="28">
        <f t="shared" si="39"/>
        <v>14316</v>
      </c>
      <c r="AZ226" s="28">
        <f t="shared" si="39"/>
        <v>17641</v>
      </c>
      <c r="BA226" s="28">
        <f t="shared" si="39"/>
        <v>1226</v>
      </c>
      <c r="BB226" s="28">
        <f t="shared" si="39"/>
        <v>75</v>
      </c>
      <c r="BC226" s="28">
        <f t="shared" si="39"/>
        <v>4687</v>
      </c>
      <c r="BD226" s="28">
        <f t="shared" si="39"/>
        <v>0</v>
      </c>
    </row>
    <row r="227" spans="1:60" s="39" customFormat="1" ht="20.25" customHeight="1" x14ac:dyDescent="0.2">
      <c r="A227" s="7">
        <v>1</v>
      </c>
      <c r="B227" s="38"/>
      <c r="C227" s="67"/>
      <c r="D227" s="67"/>
      <c r="E227" s="18" t="s">
        <v>19</v>
      </c>
      <c r="F227" s="31">
        <f>F195+F197</f>
        <v>6420.49</v>
      </c>
      <c r="G227" s="31">
        <f>SUM(G225,G223,G221,G219,G217,G215,G213,G211,G209,G207,G205,G203,G201,G199,G197,G195,G193,G191)</f>
        <v>172555575.19</v>
      </c>
      <c r="H227" s="31">
        <f t="shared" si="39"/>
        <v>63104754.140000008</v>
      </c>
      <c r="I227" s="31">
        <f t="shared" si="39"/>
        <v>95329571</v>
      </c>
      <c r="J227" s="31">
        <f t="shared" si="39"/>
        <v>14121250.050000001</v>
      </c>
      <c r="K227" s="31">
        <f t="shared" si="39"/>
        <v>59953920.359999999</v>
      </c>
      <c r="L227" s="31">
        <f t="shared" si="39"/>
        <v>809985444.55000007</v>
      </c>
      <c r="M227" s="31">
        <f t="shared" si="39"/>
        <v>146208427.63999999</v>
      </c>
      <c r="N227" s="31">
        <f t="shared" si="39"/>
        <v>2313794.4700000002</v>
      </c>
      <c r="O227" s="31">
        <f t="shared" si="39"/>
        <v>109019218.14</v>
      </c>
      <c r="P227" s="31">
        <f>SUM(P225,P223,P221,P219,P217,P215,P213,P211,P209,P207,P205,P203,P201,P199,P197,P195,P193,P191)</f>
        <v>0</v>
      </c>
      <c r="Q227" s="31">
        <f t="shared" si="39"/>
        <v>6851595.3600000003</v>
      </c>
      <c r="R227" s="31">
        <f t="shared" si="39"/>
        <v>2485036.2599999998</v>
      </c>
      <c r="S227" s="31">
        <f t="shared" si="39"/>
        <v>3775465.0599999996</v>
      </c>
      <c r="T227" s="31">
        <f>SUM(T225,T223,T221,T219,T217,T215,T213,T211,T209,T207,T205,T203,T201,T199,T197,T195,T193,T191)</f>
        <v>591094.03999999992</v>
      </c>
      <c r="U227" s="31">
        <f t="shared" si="39"/>
        <v>1911519.31</v>
      </c>
      <c r="V227" s="31">
        <f t="shared" si="39"/>
        <v>28286230.670000002</v>
      </c>
      <c r="W227" s="31">
        <f t="shared" si="39"/>
        <v>4366249.4399999995</v>
      </c>
      <c r="X227" s="31">
        <f t="shared" si="39"/>
        <v>0</v>
      </c>
      <c r="Y227" s="31">
        <f t="shared" si="39"/>
        <v>3687556.0300000003</v>
      </c>
      <c r="Z227" s="31">
        <f t="shared" si="39"/>
        <v>3210.25</v>
      </c>
      <c r="AA227" s="31">
        <f t="shared" si="39"/>
        <v>75901069.930000007</v>
      </c>
      <c r="AB227" s="31">
        <f t="shared" si="39"/>
        <v>23952139.560000002</v>
      </c>
      <c r="AC227" s="31">
        <f t="shared" si="39"/>
        <v>47563386.299999997</v>
      </c>
      <c r="AD227" s="31">
        <f t="shared" si="39"/>
        <v>4385544.07</v>
      </c>
      <c r="AE227" s="31">
        <f t="shared" si="39"/>
        <v>15504996.33</v>
      </c>
      <c r="AF227" s="31">
        <f t="shared" si="39"/>
        <v>288990507.95999998</v>
      </c>
      <c r="AG227" s="31">
        <f t="shared" si="39"/>
        <v>60109794.359999999</v>
      </c>
      <c r="AH227" s="31">
        <f t="shared" si="39"/>
        <v>736986.39</v>
      </c>
      <c r="AI227" s="31">
        <f t="shared" si="39"/>
        <v>52212285.150000006</v>
      </c>
      <c r="AJ227" s="31">
        <f t="shared" si="39"/>
        <v>3210.25</v>
      </c>
      <c r="AK227" s="31">
        <f t="shared" si="39"/>
        <v>32644526.950000003</v>
      </c>
      <c r="AL227" s="31">
        <f t="shared" si="39"/>
        <v>12016218.390000001</v>
      </c>
      <c r="AM227" s="31">
        <f t="shared" si="39"/>
        <v>17608765.189999998</v>
      </c>
      <c r="AN227" s="31">
        <f t="shared" si="39"/>
        <v>3019543.37</v>
      </c>
      <c r="AO227" s="31">
        <f t="shared" si="39"/>
        <v>9558743.1600000001</v>
      </c>
      <c r="AP227" s="31">
        <f t="shared" si="39"/>
        <v>141959947.87</v>
      </c>
      <c r="AQ227" s="31">
        <f t="shared" si="39"/>
        <v>29203971.700000003</v>
      </c>
      <c r="AR227" s="31">
        <f t="shared" si="39"/>
        <v>377062.8</v>
      </c>
      <c r="AS227" s="31">
        <f t="shared" si="39"/>
        <v>21070762.199999999</v>
      </c>
      <c r="AT227" s="31">
        <f t="shared" si="39"/>
        <v>12840.99</v>
      </c>
      <c r="AU227" s="31">
        <f t="shared" si="39"/>
        <v>287952767.43000001</v>
      </c>
      <c r="AV227" s="31">
        <f t="shared" si="39"/>
        <v>101558148.34999999</v>
      </c>
      <c r="AW227" s="31">
        <f t="shared" si="39"/>
        <v>164277187.55000004</v>
      </c>
      <c r="AX227" s="31">
        <f t="shared" si="39"/>
        <v>22117431.530000001</v>
      </c>
      <c r="AY227" s="31">
        <f t="shared" si="39"/>
        <v>86929179.159999996</v>
      </c>
      <c r="AZ227" s="31">
        <f t="shared" si="39"/>
        <v>1269222131.05</v>
      </c>
      <c r="BA227" s="31">
        <f t="shared" si="39"/>
        <v>239888443.14000002</v>
      </c>
      <c r="BB227" s="31">
        <f t="shared" si="39"/>
        <v>3427843.66</v>
      </c>
      <c r="BC227" s="31">
        <f t="shared" si="39"/>
        <v>185989821.51999998</v>
      </c>
      <c r="BD227" s="31">
        <f t="shared" si="39"/>
        <v>1830106740.1500001</v>
      </c>
    </row>
    <row r="228" spans="1:60" s="37" customFormat="1" ht="16.149999999999999" customHeight="1" x14ac:dyDescent="0.2">
      <c r="A228" s="7">
        <v>1</v>
      </c>
      <c r="B228" s="11" t="s">
        <v>190</v>
      </c>
      <c r="C228" s="65">
        <v>114</v>
      </c>
      <c r="D228" s="65" t="s">
        <v>191</v>
      </c>
      <c r="E228" s="12" t="s">
        <v>18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v>0</v>
      </c>
      <c r="AB228" s="12">
        <v>0</v>
      </c>
      <c r="AC228" s="12">
        <v>0</v>
      </c>
      <c r="AD228" s="12">
        <v>0</v>
      </c>
      <c r="AE228" s="12">
        <v>0</v>
      </c>
      <c r="AF228" s="12">
        <v>0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0</v>
      </c>
      <c r="AM228" s="12">
        <v>0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1</v>
      </c>
      <c r="AT228" s="13">
        <f t="shared" si="33"/>
        <v>0</v>
      </c>
      <c r="AU228" s="14">
        <f t="shared" si="33"/>
        <v>0</v>
      </c>
      <c r="AV228" s="14">
        <f t="shared" si="33"/>
        <v>0</v>
      </c>
      <c r="AW228" s="14">
        <f t="shared" si="32"/>
        <v>0</v>
      </c>
      <c r="AX228" s="14">
        <f t="shared" si="32"/>
        <v>0</v>
      </c>
      <c r="AY228" s="14">
        <f t="shared" si="32"/>
        <v>0</v>
      </c>
      <c r="AZ228" s="14">
        <f t="shared" si="32"/>
        <v>0</v>
      </c>
      <c r="BA228" s="14">
        <f t="shared" si="32"/>
        <v>0</v>
      </c>
      <c r="BB228" s="14">
        <f t="shared" si="32"/>
        <v>0</v>
      </c>
      <c r="BC228" s="14">
        <f t="shared" si="32"/>
        <v>1</v>
      </c>
      <c r="BD228" s="15"/>
    </row>
    <row r="229" spans="1:60" s="39" customFormat="1" ht="16.149999999999999" customHeight="1" x14ac:dyDescent="0.2">
      <c r="A229" s="7">
        <v>1</v>
      </c>
      <c r="B229" s="38"/>
      <c r="C229" s="66"/>
      <c r="D229" s="66"/>
      <c r="E229" s="18" t="s">
        <v>19</v>
      </c>
      <c r="F229" s="18">
        <v>0</v>
      </c>
      <c r="G229" s="18">
        <v>0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86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85041.81</v>
      </c>
      <c r="AT229" s="19">
        <f t="shared" si="33"/>
        <v>0</v>
      </c>
      <c r="AU229" s="20">
        <f t="shared" si="33"/>
        <v>0</v>
      </c>
      <c r="AV229" s="20">
        <f t="shared" si="33"/>
        <v>0</v>
      </c>
      <c r="AW229" s="20">
        <f t="shared" si="32"/>
        <v>0</v>
      </c>
      <c r="AX229" s="20">
        <f t="shared" si="32"/>
        <v>0</v>
      </c>
      <c r="AY229" s="20">
        <f t="shared" si="32"/>
        <v>0</v>
      </c>
      <c r="AZ229" s="20">
        <f t="shared" si="32"/>
        <v>0</v>
      </c>
      <c r="BA229" s="20">
        <f t="shared" si="32"/>
        <v>0</v>
      </c>
      <c r="BB229" s="20">
        <f t="shared" si="32"/>
        <v>0</v>
      </c>
      <c r="BC229" s="20">
        <f t="shared" si="32"/>
        <v>85041.81</v>
      </c>
      <c r="BD229" s="21">
        <f t="shared" si="34"/>
        <v>85041.81</v>
      </c>
    </row>
    <row r="230" spans="1:60" s="37" customFormat="1" ht="18.600000000000001" customHeight="1" x14ac:dyDescent="0.2">
      <c r="A230" s="7">
        <v>1</v>
      </c>
      <c r="B230" s="36"/>
      <c r="C230" s="65">
        <v>115</v>
      </c>
      <c r="D230" s="65" t="s">
        <v>192</v>
      </c>
      <c r="E230" s="12" t="s">
        <v>18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1</v>
      </c>
      <c r="M230" s="12">
        <v>1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0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0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3">
        <f t="shared" si="33"/>
        <v>0</v>
      </c>
      <c r="AU230" s="14">
        <f t="shared" si="33"/>
        <v>0</v>
      </c>
      <c r="AV230" s="14">
        <f t="shared" si="33"/>
        <v>0</v>
      </c>
      <c r="AW230" s="14">
        <f t="shared" si="32"/>
        <v>0</v>
      </c>
      <c r="AX230" s="14">
        <f t="shared" si="32"/>
        <v>0</v>
      </c>
      <c r="AY230" s="14">
        <f t="shared" si="32"/>
        <v>0</v>
      </c>
      <c r="AZ230" s="14">
        <f t="shared" si="32"/>
        <v>1</v>
      </c>
      <c r="BA230" s="14">
        <f t="shared" si="32"/>
        <v>1</v>
      </c>
      <c r="BB230" s="14">
        <f t="shared" si="32"/>
        <v>0</v>
      </c>
      <c r="BC230" s="14">
        <f t="shared" si="32"/>
        <v>0</v>
      </c>
      <c r="BD230" s="15">
        <f t="shared" si="34"/>
        <v>1</v>
      </c>
    </row>
    <row r="231" spans="1:60" s="39" customFormat="1" ht="23.45" customHeight="1" x14ac:dyDescent="0.2">
      <c r="A231" s="7">
        <v>1</v>
      </c>
      <c r="B231" s="38"/>
      <c r="C231" s="66"/>
      <c r="D231" s="66"/>
      <c r="E231" s="18" t="s">
        <v>19</v>
      </c>
      <c r="F231" s="18">
        <v>0</v>
      </c>
      <c r="G231" s="18">
        <v>0</v>
      </c>
      <c r="H231" s="18">
        <v>0</v>
      </c>
      <c r="I231" s="18">
        <v>0</v>
      </c>
      <c r="J231" s="18">
        <v>0</v>
      </c>
      <c r="K231" s="18">
        <v>0</v>
      </c>
      <c r="L231" s="18">
        <v>142122.23000000001</v>
      </c>
      <c r="M231" s="18">
        <v>142122.23000000001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18">
        <v>0</v>
      </c>
      <c r="X231" s="18">
        <v>0</v>
      </c>
      <c r="Y231" s="18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>
        <v>0</v>
      </c>
      <c r="AN231" s="18">
        <v>0</v>
      </c>
      <c r="AO231" s="18">
        <v>0</v>
      </c>
      <c r="AP231" s="18">
        <v>0</v>
      </c>
      <c r="AQ231" s="18">
        <v>0</v>
      </c>
      <c r="AR231" s="18">
        <v>0</v>
      </c>
      <c r="AS231" s="18">
        <v>0</v>
      </c>
      <c r="AT231" s="19">
        <f t="shared" si="33"/>
        <v>0</v>
      </c>
      <c r="AU231" s="20">
        <f t="shared" si="33"/>
        <v>0</v>
      </c>
      <c r="AV231" s="20">
        <f t="shared" si="33"/>
        <v>0</v>
      </c>
      <c r="AW231" s="20">
        <f t="shared" si="32"/>
        <v>0</v>
      </c>
      <c r="AX231" s="20">
        <f t="shared" si="32"/>
        <v>0</v>
      </c>
      <c r="AY231" s="20">
        <f t="shared" si="32"/>
        <v>0</v>
      </c>
      <c r="AZ231" s="20">
        <f t="shared" si="32"/>
        <v>142122.23000000001</v>
      </c>
      <c r="BA231" s="20">
        <f t="shared" si="32"/>
        <v>142122.23000000001</v>
      </c>
      <c r="BB231" s="20">
        <f t="shared" si="32"/>
        <v>0</v>
      </c>
      <c r="BC231" s="20">
        <f t="shared" si="32"/>
        <v>0</v>
      </c>
      <c r="BD231" s="21">
        <f t="shared" si="34"/>
        <v>142122.23000000001</v>
      </c>
    </row>
    <row r="232" spans="1:60" s="41" customFormat="1" ht="20.45" customHeight="1" x14ac:dyDescent="0.25">
      <c r="A232" s="7">
        <v>1</v>
      </c>
      <c r="B232" s="64" t="s">
        <v>193</v>
      </c>
      <c r="C232" s="64"/>
      <c r="D232" s="64"/>
      <c r="E232" s="31" t="s">
        <v>19</v>
      </c>
      <c r="F232" s="40">
        <f t="shared" ref="F232:G232" si="40">SUM(F231,F229,F227,F189,F187,F185,F183,F181,F179,F177,F175,F173,F171,F169,F167,F165,F163,F161,F159,F157,F155,F153,F151,F149,F147,F109)</f>
        <v>227814380.92000002</v>
      </c>
      <c r="G232" s="40">
        <f t="shared" si="40"/>
        <v>1390511256.8100002</v>
      </c>
      <c r="H232" s="40">
        <f>SUM(H231,H229,H227,H189,H187,H185,H183,H181,H179,H177,H175,H173,H171,H169,H167,H165,H163,H161,H159,H157,H155,H153,H151,H149,H147,H109)</f>
        <v>501903492.70000005</v>
      </c>
      <c r="I232" s="40">
        <f t="shared" ref="I232:BD232" si="41">SUM(I231,I229,I227,I189,I187,I185,I183,I181,I179,I177,I175,I173,I171,I169,I167,I165,I163,I161,I159,I157,I155,I153,I151,I149,I147,I109)</f>
        <v>780223977.77999985</v>
      </c>
      <c r="J232" s="40">
        <f t="shared" si="41"/>
        <v>108383786.32999998</v>
      </c>
      <c r="K232" s="40">
        <f t="shared" si="41"/>
        <v>79023907.659999996</v>
      </c>
      <c r="L232" s="40">
        <f t="shared" si="41"/>
        <v>1789922788.8200002</v>
      </c>
      <c r="M232" s="40">
        <f>SUM(M231,M229,M227,M189,M187,M185,M183,M181,M179,M177,M175,M173,M171,M169,M167,M165,M163,M161,M159,M157,M155,M153,M151,M149,M147,M109)</f>
        <v>169984410.60999998</v>
      </c>
      <c r="N232" s="40">
        <f t="shared" si="41"/>
        <v>21324999.850000001</v>
      </c>
      <c r="O232" s="40">
        <f t="shared" si="41"/>
        <v>340051788.24000001</v>
      </c>
      <c r="P232" s="40">
        <f>SUM(P231,P229,P227,P189,P187,P185,P183,P181,P179,P177,P175,P173,P171,P169,P167,P165,P163,P161,P159,P157,P155,P153,P151,P149,P147,P109)</f>
        <v>5611003.1000000006</v>
      </c>
      <c r="Q232" s="40">
        <f t="shared" si="41"/>
        <v>30410293.599999994</v>
      </c>
      <c r="R232" s="40">
        <f t="shared" si="41"/>
        <v>10229170.980000002</v>
      </c>
      <c r="S232" s="40">
        <f t="shared" si="41"/>
        <v>17462161.59</v>
      </c>
      <c r="T232" s="40">
        <f t="shared" si="41"/>
        <v>2718961.03</v>
      </c>
      <c r="U232" s="40">
        <f t="shared" si="41"/>
        <v>1911519.31</v>
      </c>
      <c r="V232" s="40">
        <f t="shared" si="41"/>
        <v>41109734.420000002</v>
      </c>
      <c r="W232" s="40">
        <f t="shared" si="41"/>
        <v>4892547.42</v>
      </c>
      <c r="X232" s="40">
        <f t="shared" si="41"/>
        <v>287581.11</v>
      </c>
      <c r="Y232" s="40">
        <f t="shared" si="41"/>
        <v>7875589.830000001</v>
      </c>
      <c r="Z232" s="40">
        <f t="shared" si="41"/>
        <v>103668141.47999999</v>
      </c>
      <c r="AA232" s="40">
        <f t="shared" si="41"/>
        <v>555513445.54000008</v>
      </c>
      <c r="AB232" s="40">
        <f t="shared" si="41"/>
        <v>196635295.09</v>
      </c>
      <c r="AC232" s="40">
        <f t="shared" si="41"/>
        <v>319931938.38</v>
      </c>
      <c r="AD232" s="40">
        <f t="shared" si="41"/>
        <v>38946212.07</v>
      </c>
      <c r="AE232" s="40">
        <f t="shared" si="41"/>
        <v>23752237.48</v>
      </c>
      <c r="AF232" s="40">
        <f t="shared" si="41"/>
        <v>705321929.58999991</v>
      </c>
      <c r="AG232" s="40">
        <f t="shared" si="41"/>
        <v>72899194.409999996</v>
      </c>
      <c r="AH232" s="40">
        <f t="shared" si="41"/>
        <v>4548400.93</v>
      </c>
      <c r="AI232" s="40">
        <f t="shared" si="41"/>
        <v>150137221</v>
      </c>
      <c r="AJ232" s="40">
        <f t="shared" si="41"/>
        <v>31565311.75</v>
      </c>
      <c r="AK232" s="40">
        <f t="shared" si="41"/>
        <v>172025645.12</v>
      </c>
      <c r="AL232" s="40">
        <f t="shared" si="41"/>
        <v>56077770.789999999</v>
      </c>
      <c r="AM232" s="40">
        <f t="shared" si="41"/>
        <v>100687946.20999998</v>
      </c>
      <c r="AN232" s="40">
        <f t="shared" si="41"/>
        <v>15259928.120000001</v>
      </c>
      <c r="AO232" s="40">
        <f t="shared" si="41"/>
        <v>10053303.1</v>
      </c>
      <c r="AP232" s="40">
        <f t="shared" si="41"/>
        <v>216657768.21000004</v>
      </c>
      <c r="AQ232" s="40">
        <f t="shared" si="41"/>
        <v>32702721.270000003</v>
      </c>
      <c r="AR232" s="40">
        <f t="shared" si="41"/>
        <v>3474090.13</v>
      </c>
      <c r="AS232" s="40">
        <f>SUM(AS231,AS229,AS227,AS189,AS187,AS185,AS183,AS181,AS179,AS177,AS175,AS173,AS171,AS169,AS167,AS165,AS163,AS161,AS159,AS157,AS155,AS153,AS151,AS149,AS147,AS109)</f>
        <v>49098353.719999991</v>
      </c>
      <c r="AT232" s="40">
        <f t="shared" si="41"/>
        <v>368658837.25</v>
      </c>
      <c r="AU232" s="40">
        <f t="shared" si="41"/>
        <v>2148460641.0700002</v>
      </c>
      <c r="AV232" s="40">
        <f t="shared" si="41"/>
        <v>764845729.55999982</v>
      </c>
      <c r="AW232" s="40">
        <f t="shared" si="41"/>
        <v>1218306023.96</v>
      </c>
      <c r="AX232" s="40">
        <f t="shared" si="41"/>
        <v>165308887.55000001</v>
      </c>
      <c r="AY232" s="40">
        <f t="shared" si="41"/>
        <v>114740967.55</v>
      </c>
      <c r="AZ232" s="40">
        <f t="shared" si="41"/>
        <v>2753012221.0400004</v>
      </c>
      <c r="BA232" s="40">
        <f t="shared" si="41"/>
        <v>280478873.70999998</v>
      </c>
      <c r="BB232" s="40">
        <f t="shared" si="41"/>
        <v>29635072.020000003</v>
      </c>
      <c r="BC232" s="40">
        <f t="shared" si="41"/>
        <v>547162952.78999996</v>
      </c>
      <c r="BD232" s="40">
        <f t="shared" si="41"/>
        <v>5932035619.6999998</v>
      </c>
    </row>
    <row r="233" spans="1:60" s="42" customFormat="1" ht="21.6" customHeight="1" x14ac:dyDescent="0.25">
      <c r="A233" s="7">
        <v>1</v>
      </c>
      <c r="B233" s="64"/>
      <c r="C233" s="64"/>
      <c r="D233" s="64"/>
      <c r="E233" s="28" t="s">
        <v>18</v>
      </c>
      <c r="F233" s="28">
        <f t="shared" ref="F233:G233" si="42">SUM(F230,F228,F226,F188,F186,F184,F182,F180,F178,F176,F174,F172,F170,F168,F166,F164,F162,F160,F158,F156,F154,F152,F150,F148,F146,F108)</f>
        <v>61670</v>
      </c>
      <c r="G233" s="28">
        <f t="shared" si="42"/>
        <v>441600</v>
      </c>
      <c r="H233" s="28">
        <f>SUM(H230,H228,H226,H188,H186,H184,H182,H180,H178,H176,H174,H172,H170,H168,H166,H164,H162,H160,H158,H156,H154,H152,H150,H148,H146,H108)</f>
        <v>616795</v>
      </c>
      <c r="I233" s="28">
        <f t="shared" ref="I233:BD233" si="43">SUM(I230,I228,I226,I188,I186,I184,I182,I180,I178,I176,I174,I172,I170,I168,I166,I164,I162,I160,I158,I156,I154,I152,I150,I148,I146,I108)</f>
        <v>384971</v>
      </c>
      <c r="J233" s="28">
        <f t="shared" si="43"/>
        <v>123258</v>
      </c>
      <c r="K233" s="28">
        <f t="shared" si="43"/>
        <v>12732</v>
      </c>
      <c r="L233" s="28">
        <f t="shared" si="43"/>
        <v>36891</v>
      </c>
      <c r="M233" s="28">
        <f t="shared" si="43"/>
        <v>893</v>
      </c>
      <c r="N233" s="28">
        <f t="shared" si="43"/>
        <v>544</v>
      </c>
      <c r="O233" s="28">
        <f t="shared" si="43"/>
        <v>14099</v>
      </c>
      <c r="P233" s="28">
        <f t="shared" si="43"/>
        <v>1655</v>
      </c>
      <c r="Q233" s="28">
        <f t="shared" si="43"/>
        <v>0</v>
      </c>
      <c r="R233" s="28">
        <f t="shared" si="43"/>
        <v>15308</v>
      </c>
      <c r="S233" s="28">
        <f t="shared" si="43"/>
        <v>10682</v>
      </c>
      <c r="T233" s="28">
        <f t="shared" si="43"/>
        <v>3328</v>
      </c>
      <c r="U233" s="28">
        <f t="shared" si="43"/>
        <v>281</v>
      </c>
      <c r="V233" s="28">
        <f t="shared" si="43"/>
        <v>828</v>
      </c>
      <c r="W233" s="28">
        <f t="shared" si="43"/>
        <v>27</v>
      </c>
      <c r="X233" s="28">
        <f t="shared" si="43"/>
        <v>9</v>
      </c>
      <c r="Y233" s="28">
        <f t="shared" si="43"/>
        <v>332</v>
      </c>
      <c r="Z233" s="28">
        <f t="shared" si="43"/>
        <v>26892</v>
      </c>
      <c r="AA233" s="28">
        <f t="shared" si="43"/>
        <v>0</v>
      </c>
      <c r="AB233" s="28">
        <f t="shared" si="43"/>
        <v>247175</v>
      </c>
      <c r="AC233" s="28">
        <f t="shared" si="43"/>
        <v>163325</v>
      </c>
      <c r="AD233" s="28">
        <f t="shared" si="43"/>
        <v>43503</v>
      </c>
      <c r="AE233" s="28">
        <f t="shared" si="43"/>
        <v>3704</v>
      </c>
      <c r="AF233" s="28">
        <f t="shared" si="43"/>
        <v>13822</v>
      </c>
      <c r="AG233" s="28">
        <f t="shared" si="43"/>
        <v>381</v>
      </c>
      <c r="AH233" s="28">
        <f t="shared" si="43"/>
        <v>116</v>
      </c>
      <c r="AI233" s="28">
        <f t="shared" si="43"/>
        <v>5970</v>
      </c>
      <c r="AJ233" s="28">
        <f t="shared" si="43"/>
        <v>9037</v>
      </c>
      <c r="AK233" s="28">
        <f t="shared" si="43"/>
        <v>0</v>
      </c>
      <c r="AL233" s="28">
        <f t="shared" si="43"/>
        <v>81538</v>
      </c>
      <c r="AM233" s="28">
        <f t="shared" si="43"/>
        <v>60443</v>
      </c>
      <c r="AN233" s="28">
        <f t="shared" si="43"/>
        <v>18647</v>
      </c>
      <c r="AO233" s="28">
        <f t="shared" si="43"/>
        <v>1696</v>
      </c>
      <c r="AP233" s="28">
        <f t="shared" si="43"/>
        <v>4296</v>
      </c>
      <c r="AQ233" s="28">
        <f t="shared" si="43"/>
        <v>179</v>
      </c>
      <c r="AR233" s="28">
        <f t="shared" si="43"/>
        <v>105</v>
      </c>
      <c r="AS233" s="28">
        <f t="shared" si="43"/>
        <v>2049</v>
      </c>
      <c r="AT233" s="28">
        <f t="shared" si="43"/>
        <v>99254</v>
      </c>
      <c r="AU233" s="28">
        <f t="shared" si="43"/>
        <v>441600</v>
      </c>
      <c r="AV233" s="28">
        <f t="shared" si="43"/>
        <v>960816</v>
      </c>
      <c r="AW233" s="28">
        <f t="shared" si="43"/>
        <v>619421</v>
      </c>
      <c r="AX233" s="28">
        <f t="shared" si="43"/>
        <v>188736</v>
      </c>
      <c r="AY233" s="28">
        <f t="shared" si="43"/>
        <v>18413</v>
      </c>
      <c r="AZ233" s="28">
        <f t="shared" si="43"/>
        <v>55837</v>
      </c>
      <c r="BA233" s="28">
        <f t="shared" si="43"/>
        <v>1480</v>
      </c>
      <c r="BB233" s="28">
        <f t="shared" si="43"/>
        <v>774</v>
      </c>
      <c r="BC233" s="28">
        <f t="shared" si="43"/>
        <v>22450</v>
      </c>
      <c r="BD233" s="28">
        <f t="shared" si="43"/>
        <v>1</v>
      </c>
    </row>
    <row r="234" spans="1:60" s="42" customFormat="1" ht="21.6" customHeight="1" x14ac:dyDescent="0.2">
      <c r="A234" s="7"/>
      <c r="B234" s="43"/>
      <c r="C234" s="43"/>
      <c r="D234" s="43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C234" s="44"/>
      <c r="AD234" s="44"/>
      <c r="AE234" s="44"/>
      <c r="AF234" s="44"/>
      <c r="AG234" s="44"/>
      <c r="AH234" s="44"/>
      <c r="AI234" s="44"/>
      <c r="AJ234" s="88">
        <v>31565.311750000001</v>
      </c>
      <c r="AK234" s="88">
        <v>172025.64512</v>
      </c>
      <c r="AL234" s="88">
        <v>56077.770790000002</v>
      </c>
      <c r="AM234" s="88">
        <v>100687.94620999998</v>
      </c>
      <c r="AN234" s="88">
        <v>15259.92812</v>
      </c>
      <c r="AO234" s="88">
        <v>10053.303099999999</v>
      </c>
      <c r="AP234" s="88">
        <v>216657.76821000004</v>
      </c>
      <c r="AQ234" s="88">
        <v>32702.721270000002</v>
      </c>
      <c r="AR234" s="88">
        <v>3474.09013</v>
      </c>
      <c r="AS234" s="88">
        <v>49098.353719999999</v>
      </c>
      <c r="AT234" s="44"/>
      <c r="AU234" s="44"/>
      <c r="AV234" s="44"/>
      <c r="AW234" s="44"/>
      <c r="AX234" s="44"/>
      <c r="AY234" s="44"/>
      <c r="AZ234" s="44"/>
      <c r="BA234" s="44"/>
      <c r="BB234" s="44"/>
      <c r="BC234" s="44"/>
      <c r="BD234" s="44"/>
      <c r="BE234" s="44"/>
      <c r="BF234" s="44"/>
      <c r="BG234" s="44"/>
      <c r="BH234" s="45"/>
    </row>
    <row r="235" spans="1:60" ht="18.600000000000001" customHeight="1" x14ac:dyDescent="0.2">
      <c r="F235" s="44">
        <f>F232+G232+K232+L232+O232</f>
        <v>3827324122.4500008</v>
      </c>
      <c r="G235" s="44"/>
      <c r="H235" s="44"/>
      <c r="I235" s="44"/>
      <c r="J235" s="44"/>
      <c r="K235" s="44"/>
      <c r="L235" s="44"/>
      <c r="M235" s="44"/>
      <c r="N235" s="44"/>
      <c r="O235" s="44">
        <f>O232/1000</f>
        <v>340051.78824000002</v>
      </c>
      <c r="P235" s="44">
        <f>P232+Q232+U232+V232+Y232</f>
        <v>86918140.260000005</v>
      </c>
      <c r="Q235" s="44"/>
      <c r="R235" s="44"/>
      <c r="S235" s="44"/>
      <c r="T235" s="44"/>
      <c r="U235" s="44"/>
      <c r="V235" s="44"/>
      <c r="W235" s="44"/>
      <c r="X235" s="44"/>
      <c r="Y235" s="44"/>
      <c r="Z235" s="44">
        <f>Z232+AA232+AE232+AF232+AI232</f>
        <v>1538392975.0900002</v>
      </c>
      <c r="AA235" s="44"/>
      <c r="AC235" s="44"/>
      <c r="AD235" s="44"/>
      <c r="AE235" s="44"/>
      <c r="AF235" s="44"/>
      <c r="AG235" s="44"/>
      <c r="AH235" s="44"/>
      <c r="AI235" s="44"/>
      <c r="AJ235" s="44">
        <f>AJ232+AK232+AO232+AP232+AS232</f>
        <v>479400381.90000004</v>
      </c>
      <c r="AK235" s="44"/>
      <c r="AL235" s="44"/>
      <c r="AM235" s="44"/>
      <c r="AN235" s="44"/>
      <c r="AO235" s="44"/>
      <c r="AP235" s="44"/>
      <c r="AQ235" s="44"/>
      <c r="AR235" s="44"/>
      <c r="AS235" s="44"/>
    </row>
    <row r="236" spans="1:60" x14ac:dyDescent="0.2">
      <c r="F236" s="46">
        <f>F235/1000</f>
        <v>3827324.1224500006</v>
      </c>
      <c r="G236" s="46"/>
      <c r="H236" s="46"/>
      <c r="I236" s="46"/>
      <c r="J236" s="46"/>
      <c r="K236" s="46"/>
      <c r="L236" s="46"/>
      <c r="M236" s="46"/>
      <c r="N236" s="46"/>
      <c r="O236" s="46">
        <v>340051.78824000002</v>
      </c>
      <c r="P236" s="55">
        <v>86918.14026</v>
      </c>
      <c r="Q236" s="46"/>
      <c r="R236" s="46"/>
      <c r="S236" s="46"/>
      <c r="T236" s="46"/>
      <c r="U236" s="46"/>
      <c r="V236" s="46"/>
      <c r="W236" s="46"/>
      <c r="X236" s="46"/>
      <c r="Y236" s="46"/>
      <c r="Z236" s="55">
        <f>Z235/1000</f>
        <v>1538392.9750900001</v>
      </c>
      <c r="AA236" s="46"/>
      <c r="AC236" s="46"/>
      <c r="AD236" s="46"/>
      <c r="AE236" s="46"/>
      <c r="AF236" s="46"/>
      <c r="AG236" s="46"/>
      <c r="AH236" s="46"/>
      <c r="AI236" s="46"/>
      <c r="AJ236" s="55">
        <f>AJ235/1000</f>
        <v>479400.38190000004</v>
      </c>
      <c r="AK236" s="46"/>
      <c r="AL236" s="46"/>
      <c r="AM236" s="46"/>
      <c r="AN236" s="46"/>
      <c r="AO236" s="46"/>
      <c r="AP236" s="46"/>
      <c r="AQ236" s="46"/>
      <c r="AR236" s="46"/>
      <c r="AS236" s="46"/>
    </row>
    <row r="237" spans="1:60" x14ac:dyDescent="0.2"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>
        <f>AA234*4</f>
        <v>0</v>
      </c>
      <c r="AB237" s="46"/>
      <c r="AC237" s="46"/>
      <c r="AD237" s="46"/>
      <c r="AE237" s="46"/>
      <c r="AF237" s="46"/>
      <c r="AG237" s="46"/>
      <c r="AH237" s="46"/>
      <c r="AI237" s="46"/>
      <c r="AJ237" s="46"/>
      <c r="AK237" s="46"/>
      <c r="AL237" s="46"/>
      <c r="AM237" s="46"/>
      <c r="AN237" s="46"/>
      <c r="AO237" s="46"/>
      <c r="AP237" s="46"/>
      <c r="AQ237" s="46"/>
      <c r="AR237" s="46"/>
      <c r="AS237" s="46"/>
    </row>
    <row r="238" spans="1:60" x14ac:dyDescent="0.2">
      <c r="F238" s="44">
        <f>F232+G232+K232+L232+O232</f>
        <v>3827324122.4500008</v>
      </c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</row>
    <row r="239" spans="1:60" x14ac:dyDescent="0.2">
      <c r="F239" s="55">
        <f>F238/1000</f>
        <v>3827324.1224500006</v>
      </c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</row>
    <row r="240" spans="1:60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</row>
    <row r="241" spans="6:45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</row>
  </sheetData>
  <mergeCells count="276">
    <mergeCell ref="B232:D233"/>
    <mergeCell ref="C226:C227"/>
    <mergeCell ref="D226:D227"/>
    <mergeCell ref="C228:C229"/>
    <mergeCell ref="D228:D229"/>
    <mergeCell ref="C230:C231"/>
    <mergeCell ref="D230:D231"/>
    <mergeCell ref="C220:C221"/>
    <mergeCell ref="D220:D221"/>
    <mergeCell ref="C222:C223"/>
    <mergeCell ref="D222:D223"/>
    <mergeCell ref="C224:C225"/>
    <mergeCell ref="D224:D225"/>
    <mergeCell ref="C214:C215"/>
    <mergeCell ref="D214:D215"/>
    <mergeCell ref="C216:C217"/>
    <mergeCell ref="D216:D217"/>
    <mergeCell ref="C218:C219"/>
    <mergeCell ref="D218:D219"/>
    <mergeCell ref="C208:C209"/>
    <mergeCell ref="D208:D209"/>
    <mergeCell ref="C210:C211"/>
    <mergeCell ref="D210:D211"/>
    <mergeCell ref="C212:C213"/>
    <mergeCell ref="D212:D213"/>
    <mergeCell ref="C202:C203"/>
    <mergeCell ref="D202:D203"/>
    <mergeCell ref="C204:C205"/>
    <mergeCell ref="D204:D205"/>
    <mergeCell ref="C206:C207"/>
    <mergeCell ref="D206:D207"/>
    <mergeCell ref="C196:C197"/>
    <mergeCell ref="D196:D197"/>
    <mergeCell ref="C198:C199"/>
    <mergeCell ref="D198:D199"/>
    <mergeCell ref="C200:C201"/>
    <mergeCell ref="D200:D201"/>
    <mergeCell ref="C190:C191"/>
    <mergeCell ref="D190:D191"/>
    <mergeCell ref="C192:C193"/>
    <mergeCell ref="D192:D193"/>
    <mergeCell ref="C194:C195"/>
    <mergeCell ref="D194:D195"/>
    <mergeCell ref="C184:C185"/>
    <mergeCell ref="D184:D185"/>
    <mergeCell ref="C186:C187"/>
    <mergeCell ref="D186:D187"/>
    <mergeCell ref="C188:C189"/>
    <mergeCell ref="D188:D189"/>
    <mergeCell ref="C178:C179"/>
    <mergeCell ref="D178:D179"/>
    <mergeCell ref="C180:C181"/>
    <mergeCell ref="D180:D181"/>
    <mergeCell ref="C182:C183"/>
    <mergeCell ref="D182:D183"/>
    <mergeCell ref="C172:C173"/>
    <mergeCell ref="D172:D173"/>
    <mergeCell ref="C174:C175"/>
    <mergeCell ref="D174:D175"/>
    <mergeCell ref="C176:C177"/>
    <mergeCell ref="D176:D177"/>
    <mergeCell ref="C166:C167"/>
    <mergeCell ref="D166:D167"/>
    <mergeCell ref="C168:C169"/>
    <mergeCell ref="D168:D169"/>
    <mergeCell ref="C170:C171"/>
    <mergeCell ref="D170:D171"/>
    <mergeCell ref="C160:C161"/>
    <mergeCell ref="D160:D161"/>
    <mergeCell ref="C162:C163"/>
    <mergeCell ref="D162:D163"/>
    <mergeCell ref="C164:C165"/>
    <mergeCell ref="D164:D165"/>
    <mergeCell ref="C154:C155"/>
    <mergeCell ref="D154:D155"/>
    <mergeCell ref="C156:C157"/>
    <mergeCell ref="D156:D157"/>
    <mergeCell ref="C158:C159"/>
    <mergeCell ref="D158:D159"/>
    <mergeCell ref="C148:C149"/>
    <mergeCell ref="D148:D149"/>
    <mergeCell ref="C150:C151"/>
    <mergeCell ref="D150:D151"/>
    <mergeCell ref="C152:C153"/>
    <mergeCell ref="D152:D153"/>
    <mergeCell ref="C142:C143"/>
    <mergeCell ref="D142:D143"/>
    <mergeCell ref="C144:C145"/>
    <mergeCell ref="D144:D145"/>
    <mergeCell ref="C146:C147"/>
    <mergeCell ref="D146:D147"/>
    <mergeCell ref="C136:C137"/>
    <mergeCell ref="D136:D137"/>
    <mergeCell ref="C138:C139"/>
    <mergeCell ref="D138:D139"/>
    <mergeCell ref="C140:C141"/>
    <mergeCell ref="D140:D141"/>
    <mergeCell ref="C130:C131"/>
    <mergeCell ref="D130:D131"/>
    <mergeCell ref="C132:C133"/>
    <mergeCell ref="D132:D133"/>
    <mergeCell ref="C134:C135"/>
    <mergeCell ref="D134:D135"/>
    <mergeCell ref="C124:C125"/>
    <mergeCell ref="D124:D125"/>
    <mergeCell ref="C126:C127"/>
    <mergeCell ref="D126:D127"/>
    <mergeCell ref="C128:C129"/>
    <mergeCell ref="D128:D129"/>
    <mergeCell ref="C118:C119"/>
    <mergeCell ref="D118:D119"/>
    <mergeCell ref="C120:C121"/>
    <mergeCell ref="D120:D121"/>
    <mergeCell ref="C122:C123"/>
    <mergeCell ref="D122:D123"/>
    <mergeCell ref="C112:C113"/>
    <mergeCell ref="D112:D113"/>
    <mergeCell ref="C114:C115"/>
    <mergeCell ref="D114:D115"/>
    <mergeCell ref="C116:C117"/>
    <mergeCell ref="D116:D117"/>
    <mergeCell ref="C106:C107"/>
    <mergeCell ref="D106:D107"/>
    <mergeCell ref="C108:C109"/>
    <mergeCell ref="D108:D109"/>
    <mergeCell ref="C110:C111"/>
    <mergeCell ref="D110:D111"/>
    <mergeCell ref="C100:C101"/>
    <mergeCell ref="D100:D101"/>
    <mergeCell ref="C102:C103"/>
    <mergeCell ref="D102:D103"/>
    <mergeCell ref="C104:C105"/>
    <mergeCell ref="D104:D105"/>
    <mergeCell ref="C94:C95"/>
    <mergeCell ref="D94:D95"/>
    <mergeCell ref="C96:C97"/>
    <mergeCell ref="D96:D97"/>
    <mergeCell ref="C98:C99"/>
    <mergeCell ref="D98:D99"/>
    <mergeCell ref="C88:C89"/>
    <mergeCell ref="D88:D89"/>
    <mergeCell ref="C90:C91"/>
    <mergeCell ref="D90:D91"/>
    <mergeCell ref="C92:C93"/>
    <mergeCell ref="D92:D93"/>
    <mergeCell ref="C82:C83"/>
    <mergeCell ref="D82:D83"/>
    <mergeCell ref="C84:C85"/>
    <mergeCell ref="D84:D85"/>
    <mergeCell ref="C86:C87"/>
    <mergeCell ref="D86:D87"/>
    <mergeCell ref="C76:C77"/>
    <mergeCell ref="D76:D77"/>
    <mergeCell ref="C78:C79"/>
    <mergeCell ref="D78:D79"/>
    <mergeCell ref="C80:C81"/>
    <mergeCell ref="D80:D81"/>
    <mergeCell ref="C70:C71"/>
    <mergeCell ref="D70:D71"/>
    <mergeCell ref="C72:C73"/>
    <mergeCell ref="D72:D73"/>
    <mergeCell ref="C74:C75"/>
    <mergeCell ref="D74:D75"/>
    <mergeCell ref="C64:C65"/>
    <mergeCell ref="D64:D65"/>
    <mergeCell ref="C66:C67"/>
    <mergeCell ref="D66:D67"/>
    <mergeCell ref="C68:C69"/>
    <mergeCell ref="D68:D69"/>
    <mergeCell ref="C58:C59"/>
    <mergeCell ref="D58:D59"/>
    <mergeCell ref="C60:C61"/>
    <mergeCell ref="D60:D61"/>
    <mergeCell ref="C62:C63"/>
    <mergeCell ref="D62:D63"/>
    <mergeCell ref="C52:C53"/>
    <mergeCell ref="D52:D53"/>
    <mergeCell ref="C54:C55"/>
    <mergeCell ref="D54:D55"/>
    <mergeCell ref="C56:C57"/>
    <mergeCell ref="D56:D57"/>
    <mergeCell ref="C46:C47"/>
    <mergeCell ref="D46:D47"/>
    <mergeCell ref="C48:C49"/>
    <mergeCell ref="D48:D49"/>
    <mergeCell ref="C50:C51"/>
    <mergeCell ref="D50:D51"/>
    <mergeCell ref="C40:C41"/>
    <mergeCell ref="D40:D41"/>
    <mergeCell ref="C42:C43"/>
    <mergeCell ref="D42:D43"/>
    <mergeCell ref="C44:C45"/>
    <mergeCell ref="D44:D45"/>
    <mergeCell ref="C34:C35"/>
    <mergeCell ref="D34:D35"/>
    <mergeCell ref="C36:C37"/>
    <mergeCell ref="D36:D37"/>
    <mergeCell ref="C38:C39"/>
    <mergeCell ref="D38:D39"/>
    <mergeCell ref="C28:C29"/>
    <mergeCell ref="D28:D29"/>
    <mergeCell ref="C30:C31"/>
    <mergeCell ref="D30:D31"/>
    <mergeCell ref="C32:C33"/>
    <mergeCell ref="D32:D33"/>
    <mergeCell ref="C22:C23"/>
    <mergeCell ref="D22:D23"/>
    <mergeCell ref="C24:C25"/>
    <mergeCell ref="D24:D25"/>
    <mergeCell ref="C26:C27"/>
    <mergeCell ref="D26:D27"/>
    <mergeCell ref="C16:C17"/>
    <mergeCell ref="D16:D17"/>
    <mergeCell ref="C18:C19"/>
    <mergeCell ref="D18:D19"/>
    <mergeCell ref="C20:C21"/>
    <mergeCell ref="D20:D21"/>
    <mergeCell ref="C10:C11"/>
    <mergeCell ref="D10:D11"/>
    <mergeCell ref="C12:C13"/>
    <mergeCell ref="D12:D13"/>
    <mergeCell ref="C14:C15"/>
    <mergeCell ref="D14:D15"/>
    <mergeCell ref="AY6:AY7"/>
    <mergeCell ref="AZ6:AZ7"/>
    <mergeCell ref="BA6:BB6"/>
    <mergeCell ref="R6:T6"/>
    <mergeCell ref="U6:U7"/>
    <mergeCell ref="V6:V7"/>
    <mergeCell ref="W6:X6"/>
    <mergeCell ref="G6:G7"/>
    <mergeCell ref="H6:J6"/>
    <mergeCell ref="K6:K7"/>
    <mergeCell ref="L6:L7"/>
    <mergeCell ref="M6:N6"/>
    <mergeCell ref="O6:O7"/>
    <mergeCell ref="L1:M1"/>
    <mergeCell ref="AH1:AI1"/>
    <mergeCell ref="D2:L2"/>
    <mergeCell ref="Z2:AH2"/>
    <mergeCell ref="BC6:BC7"/>
    <mergeCell ref="BD6:BD7"/>
    <mergeCell ref="C8:C9"/>
    <mergeCell ref="D8:D9"/>
    <mergeCell ref="AP6:AP7"/>
    <mergeCell ref="AQ6:AR6"/>
    <mergeCell ref="AS6:AS7"/>
    <mergeCell ref="AT6:AT7"/>
    <mergeCell ref="AU6:AU7"/>
    <mergeCell ref="AV6:AX6"/>
    <mergeCell ref="AG6:AH6"/>
    <mergeCell ref="AI6:AI7"/>
    <mergeCell ref="AJ6:AJ7"/>
    <mergeCell ref="AK6:AK7"/>
    <mergeCell ref="AL6:AN6"/>
    <mergeCell ref="AO6:AO7"/>
    <mergeCell ref="Y6:Y7"/>
    <mergeCell ref="Z6:Z7"/>
    <mergeCell ref="AA6:AA7"/>
    <mergeCell ref="AB6:AD6"/>
    <mergeCell ref="B4:B7"/>
    <mergeCell ref="D4:E7"/>
    <mergeCell ref="F4:O4"/>
    <mergeCell ref="P4:Y4"/>
    <mergeCell ref="Z4:AI4"/>
    <mergeCell ref="F6:F7"/>
    <mergeCell ref="AJ4:AS4"/>
    <mergeCell ref="AT4:BD4"/>
    <mergeCell ref="F5:O5"/>
    <mergeCell ref="P5:Y5"/>
    <mergeCell ref="Z5:AI5"/>
    <mergeCell ref="AJ5:AS5"/>
    <mergeCell ref="AE6:AE7"/>
    <mergeCell ref="AF6:AF7"/>
    <mergeCell ref="P6:P7"/>
    <mergeCell ref="Q6:Q7"/>
  </mergeCells>
  <pageMargins left="0.33" right="0.15748031496062992" top="0.70866141732283472" bottom="0.35433070866141736" header="0.39370078740157483" footer="0.31496062992125984"/>
  <pageSetup paperSize="9" scale="70" orientation="landscape" r:id="rId1"/>
  <headerFooter differentFirst="1" alignWithMargins="0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41"/>
  <sheetViews>
    <sheetView tabSelected="1" topLeftCell="C1" zoomScaleNormal="100" zoomScaleSheetLayoutView="100" workbookViewId="0">
      <pane xSplit="3" ySplit="7" topLeftCell="F218" activePane="bottomRight" state="frozen"/>
      <selection activeCell="AE194" sqref="AE194"/>
      <selection pane="topRight" activeCell="AE194" sqref="AE194"/>
      <selection pane="bottomLeft" activeCell="AE194" sqref="AE194"/>
      <selection pane="bottomRight" activeCell="F6" sqref="F6:F7"/>
    </sheetView>
  </sheetViews>
  <sheetFormatPr defaultColWidth="9.140625" defaultRowHeight="12.75" x14ac:dyDescent="0.2"/>
  <cols>
    <col min="1" max="1" width="7.28515625" style="1" hidden="1" customWidth="1"/>
    <col min="2" max="2" width="9.5703125" style="1" hidden="1" customWidth="1"/>
    <col min="3" max="3" width="4.5703125" style="2" customWidth="1"/>
    <col min="4" max="4" width="34.28515625" style="2" customWidth="1"/>
    <col min="5" max="5" width="6.7109375" style="1" customWidth="1"/>
    <col min="6" max="6" width="18.85546875" style="3" customWidth="1"/>
    <col min="7" max="7" width="18.140625" style="3" customWidth="1"/>
    <col min="8" max="8" width="16.28515625" style="3" customWidth="1"/>
    <col min="9" max="9" width="16.42578125" style="3" customWidth="1"/>
    <col min="10" max="10" width="16.140625" style="3" customWidth="1"/>
    <col min="11" max="11" width="16" style="3" customWidth="1"/>
    <col min="12" max="12" width="17.5703125" style="3" customWidth="1"/>
    <col min="13" max="13" width="19.28515625" style="3" customWidth="1"/>
    <col min="14" max="14" width="15.42578125" style="3" customWidth="1"/>
    <col min="15" max="15" width="17.5703125" style="3" customWidth="1"/>
    <col min="16" max="16" width="17.5703125" style="3" hidden="1" customWidth="1"/>
    <col min="17" max="17" width="16.85546875" style="3" customWidth="1"/>
    <col min="18" max="18" width="15.140625" style="3" customWidth="1"/>
    <col min="19" max="19" width="16.28515625" style="3" customWidth="1"/>
    <col min="20" max="20" width="14.85546875" style="3" customWidth="1"/>
    <col min="21" max="21" width="15.140625" style="3" bestFit="1" customWidth="1"/>
    <col min="22" max="22" width="14.28515625" style="3" customWidth="1"/>
    <col min="23" max="23" width="15.5703125" style="3" customWidth="1"/>
    <col min="24" max="24" width="16.28515625" style="3" customWidth="1"/>
    <col min="25" max="25" width="14.85546875" style="3" customWidth="1"/>
    <col min="26" max="26" width="15.85546875" style="3" customWidth="1"/>
    <col min="27" max="27" width="15.85546875" style="3" hidden="1" customWidth="1"/>
    <col min="28" max="28" width="17.5703125" style="3" customWidth="1"/>
    <col min="29" max="29" width="18.42578125" style="3" customWidth="1"/>
    <col min="30" max="30" width="15.5703125" style="3" customWidth="1"/>
    <col min="31" max="31" width="16.5703125" style="3" customWidth="1"/>
    <col min="32" max="32" width="16.140625" style="3" bestFit="1" customWidth="1"/>
    <col min="33" max="33" width="15.28515625" style="3" customWidth="1"/>
    <col min="34" max="34" width="18.85546875" style="3" customWidth="1"/>
    <col min="35" max="35" width="18" style="3" customWidth="1"/>
    <col min="36" max="36" width="15.28515625" style="3" customWidth="1"/>
    <col min="37" max="37" width="16.28515625" style="3" customWidth="1"/>
    <col min="38" max="38" width="16.7109375" style="3" hidden="1" customWidth="1"/>
    <col min="39" max="39" width="15.28515625" style="3" customWidth="1"/>
    <col min="40" max="40" width="15.5703125" style="3" customWidth="1"/>
    <col min="41" max="41" width="18.7109375" style="3" customWidth="1"/>
    <col min="42" max="42" width="16.28515625" style="3" customWidth="1"/>
    <col min="43" max="43" width="15" style="3" customWidth="1"/>
    <col min="44" max="44" width="14.5703125" style="3" customWidth="1"/>
    <col min="45" max="45" width="15.7109375" style="3" customWidth="1"/>
    <col min="46" max="46" width="16.140625" style="3" customWidth="1"/>
    <col min="47" max="47" width="15" style="3" customWidth="1"/>
    <col min="48" max="48" width="16.85546875" style="3" customWidth="1"/>
    <col min="49" max="54" width="16.85546875" style="1" customWidth="1"/>
    <col min="55" max="55" width="18.28515625" style="1" customWidth="1"/>
    <col min="56" max="58" width="16.85546875" style="1" customWidth="1"/>
    <col min="59" max="59" width="18.42578125" style="1" customWidth="1"/>
    <col min="60" max="16384" width="9.140625" style="1"/>
  </cols>
  <sheetData>
    <row r="1" spans="1:59" ht="42" customHeight="1" x14ac:dyDescent="0.25">
      <c r="M1" s="84"/>
      <c r="N1" s="84"/>
      <c r="O1" s="4"/>
      <c r="P1" s="4"/>
    </row>
    <row r="2" spans="1:59" ht="47.45" customHeight="1" x14ac:dyDescent="0.25">
      <c r="D2" s="85" t="s">
        <v>207</v>
      </c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56"/>
    </row>
    <row r="3" spans="1:59" ht="14.45" customHeight="1" x14ac:dyDescent="0.25">
      <c r="H3" s="5"/>
      <c r="I3" s="5"/>
      <c r="J3" s="6"/>
      <c r="S3" s="5"/>
      <c r="T3" s="5"/>
      <c r="U3" s="6"/>
      <c r="AD3" s="5"/>
      <c r="AE3" s="5"/>
      <c r="AF3" s="6"/>
      <c r="AO3" s="5"/>
      <c r="AP3" s="5"/>
      <c r="AQ3" s="6"/>
    </row>
    <row r="4" spans="1:59" s="7" customFormat="1" ht="25.9" customHeight="1" x14ac:dyDescent="0.25">
      <c r="B4" s="79" t="s">
        <v>0</v>
      </c>
      <c r="C4" s="8"/>
      <c r="D4" s="74" t="s">
        <v>201</v>
      </c>
      <c r="E4" s="79"/>
      <c r="F4" s="76" t="s">
        <v>1</v>
      </c>
      <c r="G4" s="76"/>
      <c r="H4" s="76"/>
      <c r="I4" s="76"/>
      <c r="J4" s="76"/>
      <c r="K4" s="76"/>
      <c r="L4" s="76"/>
      <c r="M4" s="76"/>
      <c r="N4" s="76"/>
      <c r="O4" s="76"/>
      <c r="P4" s="57" t="s">
        <v>211</v>
      </c>
      <c r="Q4" s="77" t="s">
        <v>2</v>
      </c>
      <c r="R4" s="81"/>
      <c r="S4" s="81"/>
      <c r="T4" s="81"/>
      <c r="U4" s="81"/>
      <c r="V4" s="81"/>
      <c r="W4" s="81"/>
      <c r="X4" s="81"/>
      <c r="Y4" s="81"/>
      <c r="Z4" s="81"/>
      <c r="AA4" s="58" t="s">
        <v>212</v>
      </c>
      <c r="AB4" s="77" t="s">
        <v>3</v>
      </c>
      <c r="AC4" s="81"/>
      <c r="AD4" s="81"/>
      <c r="AE4" s="81"/>
      <c r="AF4" s="81"/>
      <c r="AG4" s="81"/>
      <c r="AH4" s="81"/>
      <c r="AI4" s="81"/>
      <c r="AJ4" s="81"/>
      <c r="AK4" s="81"/>
      <c r="AL4" s="58" t="s">
        <v>213</v>
      </c>
      <c r="AM4" s="77" t="s">
        <v>206</v>
      </c>
      <c r="AN4" s="81"/>
      <c r="AO4" s="81"/>
      <c r="AP4" s="81"/>
      <c r="AQ4" s="81"/>
      <c r="AR4" s="81"/>
      <c r="AS4" s="81"/>
      <c r="AT4" s="81"/>
      <c r="AU4" s="81"/>
      <c r="AV4" s="78"/>
      <c r="AW4" s="76" t="s">
        <v>193</v>
      </c>
      <c r="AX4" s="76"/>
      <c r="AY4" s="76"/>
      <c r="AZ4" s="76"/>
      <c r="BA4" s="76"/>
      <c r="BB4" s="76"/>
      <c r="BC4" s="76"/>
      <c r="BD4" s="76"/>
      <c r="BE4" s="76"/>
      <c r="BF4" s="76"/>
      <c r="BG4" s="76"/>
    </row>
    <row r="5" spans="1:59" s="7" customFormat="1" ht="14.25" customHeight="1" x14ac:dyDescent="0.25">
      <c r="B5" s="82"/>
      <c r="C5" s="9"/>
      <c r="D5" s="83"/>
      <c r="E5" s="82"/>
      <c r="F5" s="77"/>
      <c r="G5" s="81"/>
      <c r="H5" s="81"/>
      <c r="I5" s="81"/>
      <c r="J5" s="81"/>
      <c r="K5" s="81"/>
      <c r="L5" s="81"/>
      <c r="M5" s="81"/>
      <c r="N5" s="81"/>
      <c r="O5" s="78"/>
      <c r="P5" s="58"/>
      <c r="Q5" s="77"/>
      <c r="R5" s="81"/>
      <c r="S5" s="81"/>
      <c r="T5" s="81"/>
      <c r="U5" s="81"/>
      <c r="V5" s="81"/>
      <c r="W5" s="81"/>
      <c r="X5" s="81"/>
      <c r="Y5" s="81"/>
      <c r="Z5" s="78"/>
      <c r="AA5" s="58"/>
      <c r="AB5" s="77"/>
      <c r="AC5" s="81"/>
      <c r="AD5" s="81"/>
      <c r="AE5" s="81"/>
      <c r="AF5" s="81"/>
      <c r="AG5" s="81"/>
      <c r="AH5" s="81"/>
      <c r="AI5" s="81"/>
      <c r="AJ5" s="81"/>
      <c r="AK5" s="78"/>
      <c r="AL5" s="58"/>
      <c r="AM5" s="77"/>
      <c r="AN5" s="81"/>
      <c r="AO5" s="81"/>
      <c r="AP5" s="81"/>
      <c r="AQ5" s="81"/>
      <c r="AR5" s="81"/>
      <c r="AS5" s="81"/>
      <c r="AT5" s="81"/>
      <c r="AU5" s="81"/>
      <c r="AV5" s="78"/>
      <c r="AW5" s="53"/>
      <c r="AX5" s="54"/>
      <c r="AY5" s="54"/>
      <c r="AZ5" s="54"/>
      <c r="BA5" s="54"/>
      <c r="BB5" s="54"/>
      <c r="BC5" s="54"/>
      <c r="BD5" s="54"/>
      <c r="BE5" s="54"/>
      <c r="BF5" s="54"/>
      <c r="BG5" s="54"/>
    </row>
    <row r="6" spans="1:59" s="7" customFormat="1" ht="12.75" customHeight="1" x14ac:dyDescent="0.25">
      <c r="B6" s="82"/>
      <c r="C6" s="9"/>
      <c r="D6" s="83"/>
      <c r="E6" s="82"/>
      <c r="F6" s="74" t="s">
        <v>4</v>
      </c>
      <c r="G6" s="74" t="s">
        <v>5</v>
      </c>
      <c r="H6" s="76" t="s">
        <v>6</v>
      </c>
      <c r="I6" s="76"/>
      <c r="J6" s="76"/>
      <c r="K6" s="76" t="s">
        <v>7</v>
      </c>
      <c r="L6" s="76" t="s">
        <v>8</v>
      </c>
      <c r="M6" s="77" t="s">
        <v>6</v>
      </c>
      <c r="N6" s="78"/>
      <c r="O6" s="79" t="s">
        <v>9</v>
      </c>
      <c r="P6" s="8"/>
      <c r="Q6" s="74" t="s">
        <v>4</v>
      </c>
      <c r="R6" s="74" t="s">
        <v>5</v>
      </c>
      <c r="S6" s="76" t="s">
        <v>6</v>
      </c>
      <c r="T6" s="76"/>
      <c r="U6" s="76"/>
      <c r="V6" s="76" t="s">
        <v>7</v>
      </c>
      <c r="W6" s="76" t="s">
        <v>8</v>
      </c>
      <c r="X6" s="77" t="s">
        <v>6</v>
      </c>
      <c r="Y6" s="78"/>
      <c r="Z6" s="79" t="s">
        <v>10</v>
      </c>
      <c r="AA6" s="8"/>
      <c r="AB6" s="74" t="s">
        <v>4</v>
      </c>
      <c r="AC6" s="74" t="s">
        <v>5</v>
      </c>
      <c r="AD6" s="76" t="s">
        <v>6</v>
      </c>
      <c r="AE6" s="76"/>
      <c r="AF6" s="76"/>
      <c r="AG6" s="76" t="s">
        <v>7</v>
      </c>
      <c r="AH6" s="76" t="s">
        <v>8</v>
      </c>
      <c r="AI6" s="77" t="s">
        <v>6</v>
      </c>
      <c r="AJ6" s="78"/>
      <c r="AK6" s="79" t="s">
        <v>10</v>
      </c>
      <c r="AL6" s="8"/>
      <c r="AM6" s="74" t="s">
        <v>4</v>
      </c>
      <c r="AN6" s="74" t="s">
        <v>5</v>
      </c>
      <c r="AO6" s="76" t="s">
        <v>6</v>
      </c>
      <c r="AP6" s="76"/>
      <c r="AQ6" s="76"/>
      <c r="AR6" s="76" t="s">
        <v>7</v>
      </c>
      <c r="AS6" s="76" t="s">
        <v>8</v>
      </c>
      <c r="AT6" s="77" t="s">
        <v>6</v>
      </c>
      <c r="AU6" s="78"/>
      <c r="AV6" s="79" t="s">
        <v>10</v>
      </c>
      <c r="AW6" s="73" t="s">
        <v>4</v>
      </c>
      <c r="AX6" s="72" t="s">
        <v>5</v>
      </c>
      <c r="AY6" s="72" t="s">
        <v>6</v>
      </c>
      <c r="AZ6" s="72"/>
      <c r="BA6" s="72"/>
      <c r="BB6" s="72" t="s">
        <v>7</v>
      </c>
      <c r="BC6" s="72" t="s">
        <v>8</v>
      </c>
      <c r="BD6" s="72" t="s">
        <v>6</v>
      </c>
      <c r="BE6" s="72"/>
      <c r="BF6" s="72" t="s">
        <v>10</v>
      </c>
      <c r="BG6" s="72" t="s">
        <v>202</v>
      </c>
    </row>
    <row r="7" spans="1:59" s="7" customFormat="1" ht="63" customHeight="1" x14ac:dyDescent="0.25">
      <c r="B7" s="80"/>
      <c r="C7" s="10"/>
      <c r="D7" s="75"/>
      <c r="E7" s="80"/>
      <c r="F7" s="75"/>
      <c r="G7" s="75"/>
      <c r="H7" s="60" t="s">
        <v>11</v>
      </c>
      <c r="I7" s="60" t="s">
        <v>12</v>
      </c>
      <c r="J7" s="60" t="s">
        <v>13</v>
      </c>
      <c r="K7" s="76"/>
      <c r="L7" s="76"/>
      <c r="M7" s="59" t="s">
        <v>14</v>
      </c>
      <c r="N7" s="59" t="s">
        <v>208</v>
      </c>
      <c r="O7" s="80"/>
      <c r="P7" s="10"/>
      <c r="Q7" s="75"/>
      <c r="R7" s="75"/>
      <c r="S7" s="60" t="s">
        <v>11</v>
      </c>
      <c r="T7" s="60" t="s">
        <v>12</v>
      </c>
      <c r="U7" s="60" t="s">
        <v>13</v>
      </c>
      <c r="V7" s="76"/>
      <c r="W7" s="76"/>
      <c r="X7" s="59" t="s">
        <v>14</v>
      </c>
      <c r="Y7" s="59" t="s">
        <v>208</v>
      </c>
      <c r="Z7" s="80"/>
      <c r="AA7" s="10"/>
      <c r="AB7" s="75"/>
      <c r="AC7" s="75"/>
      <c r="AD7" s="60" t="s">
        <v>11</v>
      </c>
      <c r="AE7" s="60" t="s">
        <v>12</v>
      </c>
      <c r="AF7" s="60" t="s">
        <v>13</v>
      </c>
      <c r="AG7" s="76"/>
      <c r="AH7" s="76"/>
      <c r="AI7" s="59" t="s">
        <v>14</v>
      </c>
      <c r="AJ7" s="59" t="s">
        <v>208</v>
      </c>
      <c r="AK7" s="80"/>
      <c r="AL7" s="10"/>
      <c r="AM7" s="75"/>
      <c r="AN7" s="75"/>
      <c r="AO7" s="60" t="s">
        <v>200</v>
      </c>
      <c r="AP7" s="60" t="s">
        <v>12</v>
      </c>
      <c r="AQ7" s="60" t="s">
        <v>13</v>
      </c>
      <c r="AR7" s="76"/>
      <c r="AS7" s="76"/>
      <c r="AT7" s="59" t="s">
        <v>14</v>
      </c>
      <c r="AU7" s="59" t="s">
        <v>208</v>
      </c>
      <c r="AV7" s="80"/>
      <c r="AW7" s="73"/>
      <c r="AX7" s="72"/>
      <c r="AY7" s="61" t="s">
        <v>200</v>
      </c>
      <c r="AZ7" s="61" t="s">
        <v>12</v>
      </c>
      <c r="BA7" s="61" t="s">
        <v>13</v>
      </c>
      <c r="BB7" s="72"/>
      <c r="BC7" s="72"/>
      <c r="BD7" s="61" t="s">
        <v>14</v>
      </c>
      <c r="BE7" s="61" t="s">
        <v>15</v>
      </c>
      <c r="BF7" s="72"/>
      <c r="BG7" s="72"/>
    </row>
    <row r="8" spans="1:59" s="16" customFormat="1" ht="20.45" customHeight="1" x14ac:dyDescent="0.2">
      <c r="A8" s="7">
        <v>1</v>
      </c>
      <c r="B8" s="11" t="s">
        <v>16</v>
      </c>
      <c r="C8" s="65">
        <v>1</v>
      </c>
      <c r="D8" s="65" t="s">
        <v>17</v>
      </c>
      <c r="E8" s="12" t="s">
        <v>18</v>
      </c>
      <c r="F8" s="12"/>
      <c r="G8" s="12"/>
      <c r="H8" s="12"/>
      <c r="I8" s="12"/>
      <c r="J8" s="12">
        <v>3972</v>
      </c>
      <c r="K8" s="12"/>
      <c r="L8" s="12">
        <v>2968</v>
      </c>
      <c r="M8" s="12">
        <v>17</v>
      </c>
      <c r="N8" s="12"/>
      <c r="O8" s="12">
        <v>708</v>
      </c>
      <c r="P8" s="12"/>
      <c r="Q8" s="12"/>
      <c r="R8" s="12"/>
      <c r="S8" s="12"/>
      <c r="T8" s="12"/>
      <c r="U8" s="12">
        <v>186</v>
      </c>
      <c r="V8" s="12"/>
      <c r="W8" s="12">
        <v>98</v>
      </c>
      <c r="X8" s="12">
        <v>3</v>
      </c>
      <c r="Y8" s="12"/>
      <c r="Z8" s="12">
        <v>36</v>
      </c>
      <c r="AA8" s="12"/>
      <c r="AB8" s="12"/>
      <c r="AC8" s="12"/>
      <c r="AD8" s="12"/>
      <c r="AE8" s="12"/>
      <c r="AF8" s="12">
        <v>894</v>
      </c>
      <c r="AG8" s="12"/>
      <c r="AH8" s="12">
        <v>892</v>
      </c>
      <c r="AI8" s="12">
        <v>12</v>
      </c>
      <c r="AJ8" s="12"/>
      <c r="AK8" s="12">
        <v>274</v>
      </c>
      <c r="AL8" s="12"/>
      <c r="AM8" s="12"/>
      <c r="AN8" s="12"/>
      <c r="AO8" s="12"/>
      <c r="AP8" s="12"/>
      <c r="AQ8" s="12">
        <v>948</v>
      </c>
      <c r="AR8" s="12"/>
      <c r="AS8" s="12">
        <v>688</v>
      </c>
      <c r="AT8" s="12">
        <v>4</v>
      </c>
      <c r="AU8" s="12"/>
      <c r="AV8" s="12">
        <v>152</v>
      </c>
      <c r="AW8" s="13">
        <f t="shared" ref="AW8:AW39" si="0">AM8+AB8+Q8+F8</f>
        <v>0</v>
      </c>
      <c r="AX8" s="14">
        <f t="shared" ref="AX8:AX39" si="1">AN8+AC8+R8+G8</f>
        <v>0</v>
      </c>
      <c r="AY8" s="14">
        <f t="shared" ref="AY8:AY39" si="2">AO8+AD8+S8+H8</f>
        <v>0</v>
      </c>
      <c r="AZ8" s="14">
        <f t="shared" ref="AZ8:AZ39" si="3">AP8+AE8+T8+I8</f>
        <v>0</v>
      </c>
      <c r="BA8" s="14">
        <f t="shared" ref="BA8:BA39" si="4">AQ8+AF8+U8+J8</f>
        <v>6000</v>
      </c>
      <c r="BB8" s="14">
        <f t="shared" ref="BB8:BB39" si="5">AR8+AG8+V8+K8</f>
        <v>0</v>
      </c>
      <c r="BC8" s="14">
        <f t="shared" ref="BC8:BC39" si="6">AS8+AH8+W8+L8</f>
        <v>4646</v>
      </c>
      <c r="BD8" s="14">
        <f t="shared" ref="BD8:BD39" si="7">AT8+AI8+X8+M8</f>
        <v>36</v>
      </c>
      <c r="BE8" s="14">
        <f t="shared" ref="BE8:BE39" si="8">AU8+AJ8+Y8+N8</f>
        <v>0</v>
      </c>
      <c r="BF8" s="14">
        <f t="shared" ref="BF8:BF39" si="9">AV8+AK8+Z8+O8</f>
        <v>1170</v>
      </c>
      <c r="BG8" s="15"/>
    </row>
    <row r="9" spans="1:59" s="22" customFormat="1" ht="18" customHeight="1" x14ac:dyDescent="0.2">
      <c r="A9" s="7">
        <v>1</v>
      </c>
      <c r="B9" s="17"/>
      <c r="C9" s="66"/>
      <c r="D9" s="66"/>
      <c r="E9" s="18" t="s">
        <v>19</v>
      </c>
      <c r="F9" s="18"/>
      <c r="G9" s="18">
        <v>3221371.44</v>
      </c>
      <c r="H9" s="48"/>
      <c r="I9" s="48"/>
      <c r="J9" s="18">
        <v>3221371.44</v>
      </c>
      <c r="K9" s="18"/>
      <c r="L9" s="18">
        <v>81126351.799999997</v>
      </c>
      <c r="M9" s="18">
        <v>2086577.99</v>
      </c>
      <c r="N9" s="18"/>
      <c r="O9" s="18">
        <v>12620342.24</v>
      </c>
      <c r="P9" s="18">
        <v>96968065.479999989</v>
      </c>
      <c r="Q9" s="18"/>
      <c r="R9" s="18">
        <v>150849.72</v>
      </c>
      <c r="S9" s="18"/>
      <c r="T9" s="18"/>
      <c r="U9" s="18">
        <v>150849.72</v>
      </c>
      <c r="V9" s="18"/>
      <c r="W9" s="18">
        <v>2797460.41</v>
      </c>
      <c r="X9" s="18">
        <v>416810.43</v>
      </c>
      <c r="Y9" s="18"/>
      <c r="Z9" s="18">
        <v>669736.24</v>
      </c>
      <c r="AA9" s="18">
        <v>3618046.3700000006</v>
      </c>
      <c r="AB9" s="18"/>
      <c r="AC9" s="18">
        <v>725051.88</v>
      </c>
      <c r="AD9" s="18"/>
      <c r="AE9" s="18"/>
      <c r="AF9" s="18">
        <v>725051.88</v>
      </c>
      <c r="AG9" s="18"/>
      <c r="AH9" s="18">
        <v>24541357.199999999</v>
      </c>
      <c r="AI9" s="18">
        <v>1593065.36</v>
      </c>
      <c r="AJ9" s="18"/>
      <c r="AK9" s="18">
        <v>4855587.7300000004</v>
      </c>
      <c r="AL9" s="18">
        <v>30121996.809999999</v>
      </c>
      <c r="AM9" s="18"/>
      <c r="AN9" s="18">
        <v>768846.96</v>
      </c>
      <c r="AO9" s="18"/>
      <c r="AP9" s="18"/>
      <c r="AQ9" s="18">
        <v>768846.96</v>
      </c>
      <c r="AR9" s="18"/>
      <c r="AS9" s="18">
        <v>18692121.809999999</v>
      </c>
      <c r="AT9" s="18">
        <v>455161.53</v>
      </c>
      <c r="AU9" s="18"/>
      <c r="AV9" s="18">
        <v>2783591.24</v>
      </c>
      <c r="AW9" s="19">
        <f t="shared" si="0"/>
        <v>0</v>
      </c>
      <c r="AX9" s="20">
        <f t="shared" si="1"/>
        <v>4866120</v>
      </c>
      <c r="AY9" s="20">
        <f t="shared" si="2"/>
        <v>0</v>
      </c>
      <c r="AZ9" s="20">
        <f t="shared" si="3"/>
        <v>0</v>
      </c>
      <c r="BA9" s="20">
        <f t="shared" si="4"/>
        <v>4866120</v>
      </c>
      <c r="BB9" s="20">
        <f t="shared" si="5"/>
        <v>0</v>
      </c>
      <c r="BC9" s="20">
        <f t="shared" si="6"/>
        <v>127157291.22</v>
      </c>
      <c r="BD9" s="20">
        <f t="shared" si="7"/>
        <v>4551615.3100000005</v>
      </c>
      <c r="BE9" s="20">
        <f t="shared" si="8"/>
        <v>0</v>
      </c>
      <c r="BF9" s="20">
        <f t="shared" si="9"/>
        <v>20929257.450000003</v>
      </c>
      <c r="BG9" s="21">
        <f>BF9+BC9+BB9+AX9+AW9</f>
        <v>152952668.67000002</v>
      </c>
    </row>
    <row r="10" spans="1:59" s="16" customFormat="1" ht="14.25" customHeight="1" x14ac:dyDescent="0.2">
      <c r="A10" s="7">
        <v>1</v>
      </c>
      <c r="B10" s="11" t="s">
        <v>20</v>
      </c>
      <c r="C10" s="65">
        <v>2</v>
      </c>
      <c r="D10" s="65" t="s">
        <v>21</v>
      </c>
      <c r="E10" s="12" t="s">
        <v>18</v>
      </c>
      <c r="F10" s="12"/>
      <c r="G10" s="12"/>
      <c r="H10" s="12">
        <v>58943</v>
      </c>
      <c r="I10" s="12">
        <v>42661</v>
      </c>
      <c r="J10" s="12">
        <v>19264</v>
      </c>
      <c r="K10" s="12">
        <v>18</v>
      </c>
      <c r="L10" s="12">
        <v>9816</v>
      </c>
      <c r="M10" s="12">
        <v>168</v>
      </c>
      <c r="N10" s="12"/>
      <c r="O10" s="12">
        <v>1670</v>
      </c>
      <c r="P10" s="12"/>
      <c r="Q10" s="12"/>
      <c r="R10" s="12"/>
      <c r="S10" s="12">
        <v>1283</v>
      </c>
      <c r="T10" s="12">
        <v>908</v>
      </c>
      <c r="U10" s="12">
        <v>590</v>
      </c>
      <c r="V10" s="12"/>
      <c r="W10" s="12">
        <v>344</v>
      </c>
      <c r="X10" s="12">
        <v>4</v>
      </c>
      <c r="Y10" s="12"/>
      <c r="Z10" s="12">
        <v>26</v>
      </c>
      <c r="AA10" s="12"/>
      <c r="AB10" s="12"/>
      <c r="AC10" s="12"/>
      <c r="AD10" s="12">
        <v>17395</v>
      </c>
      <c r="AE10" s="12">
        <v>12489</v>
      </c>
      <c r="AF10" s="12">
        <v>5930</v>
      </c>
      <c r="AG10" s="12">
        <v>12</v>
      </c>
      <c r="AH10" s="12">
        <v>2978</v>
      </c>
      <c r="AI10" s="12">
        <v>50</v>
      </c>
      <c r="AJ10" s="12"/>
      <c r="AK10" s="12">
        <v>434</v>
      </c>
      <c r="AL10" s="12"/>
      <c r="AM10" s="12"/>
      <c r="AN10" s="12"/>
      <c r="AO10" s="12">
        <v>8336</v>
      </c>
      <c r="AP10" s="12">
        <v>5943</v>
      </c>
      <c r="AQ10" s="12">
        <v>3716</v>
      </c>
      <c r="AR10" s="12"/>
      <c r="AS10" s="12">
        <v>1826</v>
      </c>
      <c r="AT10" s="12">
        <v>40</v>
      </c>
      <c r="AU10" s="12"/>
      <c r="AV10" s="12">
        <v>254</v>
      </c>
      <c r="AW10" s="13">
        <f t="shared" si="0"/>
        <v>0</v>
      </c>
      <c r="AX10" s="14">
        <f t="shared" si="1"/>
        <v>0</v>
      </c>
      <c r="AY10" s="14">
        <f t="shared" si="2"/>
        <v>85957</v>
      </c>
      <c r="AZ10" s="14">
        <f t="shared" si="3"/>
        <v>62001</v>
      </c>
      <c r="BA10" s="14">
        <f t="shared" si="4"/>
        <v>29500</v>
      </c>
      <c r="BB10" s="14">
        <f t="shared" si="5"/>
        <v>30</v>
      </c>
      <c r="BC10" s="14">
        <f t="shared" si="6"/>
        <v>14964</v>
      </c>
      <c r="BD10" s="14">
        <f t="shared" si="7"/>
        <v>262</v>
      </c>
      <c r="BE10" s="14">
        <f t="shared" si="8"/>
        <v>0</v>
      </c>
      <c r="BF10" s="14">
        <f t="shared" si="9"/>
        <v>2384</v>
      </c>
      <c r="BG10" s="15"/>
    </row>
    <row r="11" spans="1:59" s="24" customFormat="1" ht="15.75" customHeight="1" x14ac:dyDescent="0.2">
      <c r="A11" s="7">
        <v>1</v>
      </c>
      <c r="B11" s="23"/>
      <c r="C11" s="66"/>
      <c r="D11" s="66"/>
      <c r="E11" s="18" t="s">
        <v>19</v>
      </c>
      <c r="F11" s="18"/>
      <c r="G11" s="18">
        <v>116508000.75</v>
      </c>
      <c r="H11" s="18">
        <v>44846017.399999999</v>
      </c>
      <c r="I11" s="18">
        <v>56038899.579999998</v>
      </c>
      <c r="J11" s="18">
        <v>15623083.770000003</v>
      </c>
      <c r="K11" s="18">
        <v>121431.06</v>
      </c>
      <c r="L11" s="18">
        <v>334673470.43000001</v>
      </c>
      <c r="M11" s="18">
        <v>22308759.109999999</v>
      </c>
      <c r="N11" s="18"/>
      <c r="O11" s="18">
        <v>44874694.100000001</v>
      </c>
      <c r="P11" s="18">
        <v>496177596.34000003</v>
      </c>
      <c r="Q11" s="18"/>
      <c r="R11" s="18">
        <v>2482412.81</v>
      </c>
      <c r="S11" s="18">
        <v>897014.7</v>
      </c>
      <c r="T11" s="18">
        <v>1106896.31</v>
      </c>
      <c r="U11" s="18">
        <v>478501.8</v>
      </c>
      <c r="V11" s="18"/>
      <c r="W11" s="18">
        <v>11223805.41</v>
      </c>
      <c r="X11" s="18">
        <v>457435.12</v>
      </c>
      <c r="Y11" s="18"/>
      <c r="Z11" s="18">
        <v>572057.01</v>
      </c>
      <c r="AA11" s="18">
        <v>14278275.23</v>
      </c>
      <c r="AB11" s="18"/>
      <c r="AC11" s="18">
        <v>29885938.75</v>
      </c>
      <c r="AD11" s="18">
        <v>9217148.0999999996</v>
      </c>
      <c r="AE11" s="18">
        <v>15859847.560000001</v>
      </c>
      <c r="AF11" s="18">
        <v>4808943.0900000008</v>
      </c>
      <c r="AG11" s="18">
        <v>80954.039999999994</v>
      </c>
      <c r="AH11" s="18">
        <v>103054940.59</v>
      </c>
      <c r="AI11" s="18">
        <v>7213400.0300000003</v>
      </c>
      <c r="AJ11" s="18"/>
      <c r="AK11" s="18">
        <v>10360588.02</v>
      </c>
      <c r="AL11" s="18">
        <v>143382421.40000001</v>
      </c>
      <c r="AM11" s="18"/>
      <c r="AN11" s="18">
        <v>15185223.890000001</v>
      </c>
      <c r="AO11" s="18">
        <v>5351763.5599999996</v>
      </c>
      <c r="AP11" s="18">
        <v>6818898.9900000002</v>
      </c>
      <c r="AQ11" s="18">
        <v>3014561.34</v>
      </c>
      <c r="AR11" s="18"/>
      <c r="AS11" s="18">
        <v>61220756.789999999</v>
      </c>
      <c r="AT11" s="18">
        <v>5207722.95</v>
      </c>
      <c r="AU11" s="18"/>
      <c r="AV11" s="18">
        <v>7754550.54</v>
      </c>
      <c r="AW11" s="19">
        <f t="shared" si="0"/>
        <v>0</v>
      </c>
      <c r="AX11" s="20">
        <f t="shared" si="1"/>
        <v>164061576.19999999</v>
      </c>
      <c r="AY11" s="20">
        <f t="shared" si="2"/>
        <v>60311943.759999998</v>
      </c>
      <c r="AZ11" s="20">
        <f t="shared" si="3"/>
        <v>79824542.439999998</v>
      </c>
      <c r="BA11" s="20">
        <f t="shared" si="4"/>
        <v>23925090.000000004</v>
      </c>
      <c r="BB11" s="20">
        <f t="shared" si="5"/>
        <v>202385.09999999998</v>
      </c>
      <c r="BC11" s="20">
        <f t="shared" si="6"/>
        <v>510172973.22000003</v>
      </c>
      <c r="BD11" s="20">
        <f t="shared" si="7"/>
        <v>35187317.210000001</v>
      </c>
      <c r="BE11" s="20">
        <f t="shared" si="8"/>
        <v>0</v>
      </c>
      <c r="BF11" s="20">
        <f t="shared" si="9"/>
        <v>63561889.670000002</v>
      </c>
      <c r="BG11" s="21">
        <f t="shared" ref="BG11:BG73" si="10">BF11+BC11+BB11+AX11+AW11</f>
        <v>737998824.19000006</v>
      </c>
    </row>
    <row r="12" spans="1:59" s="16" customFormat="1" ht="15" customHeight="1" x14ac:dyDescent="0.2">
      <c r="A12" s="7">
        <v>1</v>
      </c>
      <c r="B12" s="11" t="s">
        <v>22</v>
      </c>
      <c r="C12" s="65">
        <v>3</v>
      </c>
      <c r="D12" s="65" t="s">
        <v>23</v>
      </c>
      <c r="E12" s="12" t="s">
        <v>18</v>
      </c>
      <c r="F12" s="12"/>
      <c r="G12" s="12"/>
      <c r="H12" s="12"/>
      <c r="I12" s="12"/>
      <c r="J12" s="12"/>
      <c r="K12" s="12"/>
      <c r="L12" s="12">
        <v>5646</v>
      </c>
      <c r="M12" s="12">
        <v>8</v>
      </c>
      <c r="N12" s="12"/>
      <c r="O12" s="12">
        <v>1058</v>
      </c>
      <c r="P12" s="12"/>
      <c r="Q12" s="12"/>
      <c r="R12" s="12"/>
      <c r="S12" s="12"/>
      <c r="T12" s="12"/>
      <c r="U12" s="12"/>
      <c r="V12" s="12"/>
      <c r="W12" s="12">
        <v>296</v>
      </c>
      <c r="X12" s="12"/>
      <c r="Y12" s="12"/>
      <c r="Z12" s="12">
        <v>52</v>
      </c>
      <c r="AA12" s="12"/>
      <c r="AB12" s="12"/>
      <c r="AC12" s="12"/>
      <c r="AD12" s="12"/>
      <c r="AE12" s="12"/>
      <c r="AF12" s="12"/>
      <c r="AG12" s="12"/>
      <c r="AH12" s="12">
        <v>1356</v>
      </c>
      <c r="AI12" s="12">
        <v>4</v>
      </c>
      <c r="AJ12" s="12"/>
      <c r="AK12" s="12">
        <v>270</v>
      </c>
      <c r="AL12" s="12"/>
      <c r="AM12" s="12"/>
      <c r="AN12" s="12"/>
      <c r="AO12" s="12"/>
      <c r="AP12" s="12"/>
      <c r="AQ12" s="12"/>
      <c r="AR12" s="12"/>
      <c r="AS12" s="12">
        <v>2256</v>
      </c>
      <c r="AT12" s="12">
        <v>4</v>
      </c>
      <c r="AU12" s="12"/>
      <c r="AV12" s="12">
        <v>356</v>
      </c>
      <c r="AW12" s="13">
        <f t="shared" si="0"/>
        <v>0</v>
      </c>
      <c r="AX12" s="14">
        <f t="shared" si="1"/>
        <v>0</v>
      </c>
      <c r="AY12" s="14">
        <f t="shared" si="2"/>
        <v>0</v>
      </c>
      <c r="AZ12" s="14">
        <f t="shared" si="3"/>
        <v>0</v>
      </c>
      <c r="BA12" s="14">
        <f t="shared" si="4"/>
        <v>0</v>
      </c>
      <c r="BB12" s="14">
        <f t="shared" si="5"/>
        <v>0</v>
      </c>
      <c r="BC12" s="14">
        <f t="shared" si="6"/>
        <v>9554</v>
      </c>
      <c r="BD12" s="14">
        <f t="shared" si="7"/>
        <v>16</v>
      </c>
      <c r="BE12" s="14">
        <f t="shared" si="8"/>
        <v>0</v>
      </c>
      <c r="BF12" s="14">
        <f t="shared" si="9"/>
        <v>1736</v>
      </c>
      <c r="BG12" s="15"/>
    </row>
    <row r="13" spans="1:59" s="24" customFormat="1" ht="17.25" customHeight="1" x14ac:dyDescent="0.2">
      <c r="A13" s="7">
        <v>1</v>
      </c>
      <c r="B13" s="23"/>
      <c r="C13" s="66"/>
      <c r="D13" s="66"/>
      <c r="E13" s="18" t="s">
        <v>19</v>
      </c>
      <c r="F13" s="18"/>
      <c r="G13" s="18">
        <v>2011092.87</v>
      </c>
      <c r="H13" s="18"/>
      <c r="I13" s="18">
        <v>2011092.87</v>
      </c>
      <c r="J13" s="18"/>
      <c r="K13" s="18"/>
      <c r="L13" s="18">
        <v>190583966.46000001</v>
      </c>
      <c r="M13" s="18">
        <v>1596136.62</v>
      </c>
      <c r="N13" s="18"/>
      <c r="O13" s="18">
        <v>16592248.460000001</v>
      </c>
      <c r="P13" s="18">
        <v>209187307.79000002</v>
      </c>
      <c r="Q13" s="18"/>
      <c r="R13" s="18">
        <v>98987.78</v>
      </c>
      <c r="S13" s="18"/>
      <c r="T13" s="18">
        <v>98987.78</v>
      </c>
      <c r="U13" s="18"/>
      <c r="V13" s="18"/>
      <c r="W13" s="18">
        <v>9657971.2699999996</v>
      </c>
      <c r="X13" s="18"/>
      <c r="Y13" s="18"/>
      <c r="Z13" s="18">
        <v>672658.72</v>
      </c>
      <c r="AA13" s="18">
        <v>10429617.77</v>
      </c>
      <c r="AB13" s="18"/>
      <c r="AC13" s="18">
        <v>448648.37</v>
      </c>
      <c r="AD13" s="18"/>
      <c r="AE13" s="18">
        <v>448648.37</v>
      </c>
      <c r="AF13" s="18"/>
      <c r="AG13" s="18"/>
      <c r="AH13" s="18">
        <v>45392464.979999997</v>
      </c>
      <c r="AI13" s="18">
        <v>532045.54</v>
      </c>
      <c r="AJ13" s="18"/>
      <c r="AK13" s="18">
        <v>4764665.9400000004</v>
      </c>
      <c r="AL13" s="18">
        <v>50605779.289999992</v>
      </c>
      <c r="AM13" s="18"/>
      <c r="AN13" s="18">
        <v>937568.98</v>
      </c>
      <c r="AO13" s="18"/>
      <c r="AP13" s="18">
        <v>937568.98</v>
      </c>
      <c r="AQ13" s="18"/>
      <c r="AR13" s="18"/>
      <c r="AS13" s="18">
        <v>76297973.060000002</v>
      </c>
      <c r="AT13" s="18">
        <v>532045.54</v>
      </c>
      <c r="AU13" s="18"/>
      <c r="AV13" s="18">
        <v>5997873.5999999996</v>
      </c>
      <c r="AW13" s="19">
        <f t="shared" si="0"/>
        <v>0</v>
      </c>
      <c r="AX13" s="20">
        <f t="shared" si="1"/>
        <v>3496298</v>
      </c>
      <c r="AY13" s="20">
        <f t="shared" si="2"/>
        <v>0</v>
      </c>
      <c r="AZ13" s="20">
        <f t="shared" si="3"/>
        <v>3496298</v>
      </c>
      <c r="BA13" s="20">
        <f t="shared" si="4"/>
        <v>0</v>
      </c>
      <c r="BB13" s="20">
        <f t="shared" si="5"/>
        <v>0</v>
      </c>
      <c r="BC13" s="20">
        <f t="shared" si="6"/>
        <v>321932375.76999998</v>
      </c>
      <c r="BD13" s="20">
        <f t="shared" si="7"/>
        <v>2660227.7000000002</v>
      </c>
      <c r="BE13" s="20">
        <f t="shared" si="8"/>
        <v>0</v>
      </c>
      <c r="BF13" s="20">
        <f t="shared" si="9"/>
        <v>28027446.719999999</v>
      </c>
      <c r="BG13" s="21">
        <f t="shared" si="10"/>
        <v>353456120.49000001</v>
      </c>
    </row>
    <row r="14" spans="1:59" s="16" customFormat="1" ht="18" customHeight="1" x14ac:dyDescent="0.2">
      <c r="A14" s="7">
        <v>1</v>
      </c>
      <c r="B14" s="11" t="s">
        <v>24</v>
      </c>
      <c r="C14" s="65">
        <v>4</v>
      </c>
      <c r="D14" s="65" t="s">
        <v>25</v>
      </c>
      <c r="E14" s="12" t="s">
        <v>18</v>
      </c>
      <c r="F14" s="12"/>
      <c r="G14" s="12"/>
      <c r="H14" s="12">
        <v>40102</v>
      </c>
      <c r="I14" s="12">
        <v>35677</v>
      </c>
      <c r="J14" s="12">
        <v>9694</v>
      </c>
      <c r="K14" s="12"/>
      <c r="L14" s="12"/>
      <c r="M14" s="12"/>
      <c r="N14" s="12"/>
      <c r="O14" s="12">
        <v>2019</v>
      </c>
      <c r="P14" s="12"/>
      <c r="Q14" s="12"/>
      <c r="R14" s="12"/>
      <c r="S14" s="12">
        <v>1640</v>
      </c>
      <c r="T14" s="12">
        <v>1459</v>
      </c>
      <c r="U14" s="12">
        <v>333</v>
      </c>
      <c r="V14" s="12"/>
      <c r="W14" s="12"/>
      <c r="X14" s="12"/>
      <c r="Y14" s="12"/>
      <c r="Z14" s="12">
        <v>67</v>
      </c>
      <c r="AA14" s="12"/>
      <c r="AB14" s="12"/>
      <c r="AC14" s="12"/>
      <c r="AD14" s="12">
        <v>25841</v>
      </c>
      <c r="AE14" s="12">
        <v>22990</v>
      </c>
      <c r="AF14" s="12">
        <v>6531</v>
      </c>
      <c r="AG14" s="12"/>
      <c r="AH14" s="12"/>
      <c r="AI14" s="12"/>
      <c r="AJ14" s="12"/>
      <c r="AK14" s="12">
        <v>1668</v>
      </c>
      <c r="AL14" s="12"/>
      <c r="AM14" s="12"/>
      <c r="AN14" s="12"/>
      <c r="AO14" s="12">
        <v>8583</v>
      </c>
      <c r="AP14" s="12">
        <v>7635</v>
      </c>
      <c r="AQ14" s="12">
        <v>1942</v>
      </c>
      <c r="AR14" s="12"/>
      <c r="AS14" s="12"/>
      <c r="AT14" s="12"/>
      <c r="AU14" s="12"/>
      <c r="AV14" s="12">
        <v>426</v>
      </c>
      <c r="AW14" s="13">
        <f t="shared" si="0"/>
        <v>0</v>
      </c>
      <c r="AX14" s="14">
        <f t="shared" si="1"/>
        <v>0</v>
      </c>
      <c r="AY14" s="14">
        <f t="shared" si="2"/>
        <v>76166</v>
      </c>
      <c r="AZ14" s="14">
        <f t="shared" si="3"/>
        <v>67761</v>
      </c>
      <c r="BA14" s="14">
        <f t="shared" si="4"/>
        <v>18500</v>
      </c>
      <c r="BB14" s="14">
        <f t="shared" si="5"/>
        <v>0</v>
      </c>
      <c r="BC14" s="14">
        <f t="shared" si="6"/>
        <v>0</v>
      </c>
      <c r="BD14" s="14">
        <f t="shared" si="7"/>
        <v>0</v>
      </c>
      <c r="BE14" s="14">
        <f t="shared" si="8"/>
        <v>0</v>
      </c>
      <c r="BF14" s="14">
        <f t="shared" si="9"/>
        <v>4180</v>
      </c>
      <c r="BG14" s="15"/>
    </row>
    <row r="15" spans="1:59" s="24" customFormat="1" ht="15.75" customHeight="1" x14ac:dyDescent="0.2">
      <c r="A15" s="7">
        <v>1</v>
      </c>
      <c r="B15" s="23"/>
      <c r="C15" s="66"/>
      <c r="D15" s="66"/>
      <c r="E15" s="18" t="s">
        <v>19</v>
      </c>
      <c r="F15" s="18"/>
      <c r="G15" s="18">
        <v>108176584.09</v>
      </c>
      <c r="H15" s="18">
        <v>37718182.310000002</v>
      </c>
      <c r="I15" s="18">
        <v>62596373.899999999</v>
      </c>
      <c r="J15" s="18">
        <v>7862027.8799999999</v>
      </c>
      <c r="K15" s="18"/>
      <c r="L15" s="18"/>
      <c r="M15" s="18"/>
      <c r="N15" s="18"/>
      <c r="O15" s="18">
        <v>33763876.490000002</v>
      </c>
      <c r="P15" s="18">
        <v>141940460.58000001</v>
      </c>
      <c r="Q15" s="18"/>
      <c r="R15" s="18">
        <v>4373820.32</v>
      </c>
      <c r="S15" s="18">
        <v>1543445.16</v>
      </c>
      <c r="T15" s="18">
        <v>2560305.5</v>
      </c>
      <c r="U15" s="18">
        <v>270069.65999999997</v>
      </c>
      <c r="V15" s="18"/>
      <c r="W15" s="18"/>
      <c r="X15" s="18"/>
      <c r="Y15" s="18"/>
      <c r="Z15" s="18">
        <v>1193317.8799999999</v>
      </c>
      <c r="AA15" s="18">
        <v>5567138.2000000002</v>
      </c>
      <c r="AB15" s="18"/>
      <c r="AC15" s="18">
        <v>69950111.430000007</v>
      </c>
      <c r="AD15" s="18">
        <v>24317097.219999999</v>
      </c>
      <c r="AE15" s="18">
        <v>40336648.100000001</v>
      </c>
      <c r="AF15" s="18">
        <v>5296366.1099999994</v>
      </c>
      <c r="AG15" s="18"/>
      <c r="AH15" s="18"/>
      <c r="AI15" s="18"/>
      <c r="AJ15" s="18"/>
      <c r="AK15" s="18">
        <v>28078067.760000002</v>
      </c>
      <c r="AL15" s="18">
        <v>98028179.190000013</v>
      </c>
      <c r="AM15" s="18"/>
      <c r="AN15" s="18">
        <v>23036079.280000001</v>
      </c>
      <c r="AO15" s="18">
        <v>8063683.1799999997</v>
      </c>
      <c r="AP15" s="18">
        <v>13396989.75</v>
      </c>
      <c r="AQ15" s="18">
        <v>1575406.35</v>
      </c>
      <c r="AR15" s="18"/>
      <c r="AS15" s="18"/>
      <c r="AT15" s="18"/>
      <c r="AU15" s="18"/>
      <c r="AV15" s="18">
        <v>7159907.2800000003</v>
      </c>
      <c r="AW15" s="19">
        <f t="shared" si="0"/>
        <v>0</v>
      </c>
      <c r="AX15" s="20">
        <f t="shared" si="1"/>
        <v>205536595.12</v>
      </c>
      <c r="AY15" s="20">
        <f t="shared" si="2"/>
        <v>71642407.870000005</v>
      </c>
      <c r="AZ15" s="20">
        <f t="shared" si="3"/>
        <v>118890317.25</v>
      </c>
      <c r="BA15" s="20">
        <f t="shared" si="4"/>
        <v>15003870</v>
      </c>
      <c r="BB15" s="20">
        <f t="shared" si="5"/>
        <v>0</v>
      </c>
      <c r="BC15" s="20">
        <f t="shared" si="6"/>
        <v>0</v>
      </c>
      <c r="BD15" s="20">
        <f t="shared" si="7"/>
        <v>0</v>
      </c>
      <c r="BE15" s="20">
        <f t="shared" si="8"/>
        <v>0</v>
      </c>
      <c r="BF15" s="20">
        <f t="shared" si="9"/>
        <v>70195169.409999996</v>
      </c>
      <c r="BG15" s="21">
        <f t="shared" si="10"/>
        <v>275731764.52999997</v>
      </c>
    </row>
    <row r="16" spans="1:59" s="16" customFormat="1" ht="15.75" customHeight="1" x14ac:dyDescent="0.2">
      <c r="A16" s="7">
        <v>1</v>
      </c>
      <c r="B16" s="11" t="s">
        <v>26</v>
      </c>
      <c r="C16" s="65">
        <v>5</v>
      </c>
      <c r="D16" s="65" t="s">
        <v>27</v>
      </c>
      <c r="E16" s="12" t="s">
        <v>18</v>
      </c>
      <c r="F16" s="12"/>
      <c r="G16" s="12"/>
      <c r="H16" s="12">
        <v>34217</v>
      </c>
      <c r="I16" s="12">
        <v>28571</v>
      </c>
      <c r="J16" s="12">
        <v>9990</v>
      </c>
      <c r="K16" s="12"/>
      <c r="L16" s="12"/>
      <c r="M16" s="12"/>
      <c r="N16" s="12"/>
      <c r="O16" s="12">
        <v>1308</v>
      </c>
      <c r="P16" s="12"/>
      <c r="Q16" s="12"/>
      <c r="R16" s="12"/>
      <c r="S16" s="12">
        <v>1013</v>
      </c>
      <c r="T16" s="12">
        <v>845</v>
      </c>
      <c r="U16" s="12">
        <v>255</v>
      </c>
      <c r="V16" s="12"/>
      <c r="W16" s="12"/>
      <c r="X16" s="12"/>
      <c r="Y16" s="12"/>
      <c r="Z16" s="12">
        <v>34</v>
      </c>
      <c r="AA16" s="12"/>
      <c r="AB16" s="12"/>
      <c r="AC16" s="12"/>
      <c r="AD16" s="12">
        <v>14213</v>
      </c>
      <c r="AE16" s="12">
        <v>11867</v>
      </c>
      <c r="AF16" s="12">
        <v>3615</v>
      </c>
      <c r="AG16" s="12"/>
      <c r="AH16" s="12"/>
      <c r="AI16" s="12"/>
      <c r="AJ16" s="12"/>
      <c r="AK16" s="12">
        <v>521</v>
      </c>
      <c r="AL16" s="12"/>
      <c r="AM16" s="12"/>
      <c r="AN16" s="12"/>
      <c r="AO16" s="12">
        <v>4451</v>
      </c>
      <c r="AP16" s="12">
        <v>3717</v>
      </c>
      <c r="AQ16" s="12">
        <v>1140</v>
      </c>
      <c r="AR16" s="12"/>
      <c r="AS16" s="12"/>
      <c r="AT16" s="12"/>
      <c r="AU16" s="12"/>
      <c r="AV16" s="12">
        <v>140</v>
      </c>
      <c r="AW16" s="13">
        <f t="shared" si="0"/>
        <v>0</v>
      </c>
      <c r="AX16" s="14">
        <f t="shared" si="1"/>
        <v>0</v>
      </c>
      <c r="AY16" s="14">
        <f t="shared" si="2"/>
        <v>53894</v>
      </c>
      <c r="AZ16" s="14">
        <f t="shared" si="3"/>
        <v>45000</v>
      </c>
      <c r="BA16" s="14">
        <f t="shared" si="4"/>
        <v>15000</v>
      </c>
      <c r="BB16" s="14">
        <f t="shared" si="5"/>
        <v>0</v>
      </c>
      <c r="BC16" s="14">
        <f t="shared" si="6"/>
        <v>0</v>
      </c>
      <c r="BD16" s="14">
        <f t="shared" si="7"/>
        <v>0</v>
      </c>
      <c r="BE16" s="14">
        <f t="shared" si="8"/>
        <v>0</v>
      </c>
      <c r="BF16" s="14">
        <f t="shared" si="9"/>
        <v>2003</v>
      </c>
      <c r="BG16" s="15"/>
    </row>
    <row r="17" spans="1:59" s="24" customFormat="1" ht="17.25" customHeight="1" x14ac:dyDescent="0.2">
      <c r="A17" s="7">
        <v>1</v>
      </c>
      <c r="B17" s="23"/>
      <c r="C17" s="66"/>
      <c r="D17" s="66"/>
      <c r="E17" s="18" t="s">
        <v>19</v>
      </c>
      <c r="F17" s="18"/>
      <c r="G17" s="18">
        <v>65479683.719999999</v>
      </c>
      <c r="H17" s="18">
        <v>24746191.039999999</v>
      </c>
      <c r="I17" s="18">
        <v>32631402.879999999</v>
      </c>
      <c r="J17" s="18">
        <v>8102089.7999999989</v>
      </c>
      <c r="K17" s="18"/>
      <c r="L17" s="18"/>
      <c r="M17" s="18"/>
      <c r="N17" s="18"/>
      <c r="O17" s="18">
        <v>22470846.129999999</v>
      </c>
      <c r="P17" s="18">
        <v>87950529.849999994</v>
      </c>
      <c r="Q17" s="18"/>
      <c r="R17" s="18">
        <v>1906153.7000000002</v>
      </c>
      <c r="S17" s="18">
        <v>733687.94</v>
      </c>
      <c r="T17" s="18">
        <v>965655.66</v>
      </c>
      <c r="U17" s="18">
        <v>206810.1</v>
      </c>
      <c r="V17" s="18"/>
      <c r="W17" s="18"/>
      <c r="X17" s="18"/>
      <c r="Y17" s="18"/>
      <c r="Z17" s="18">
        <v>589512.93999999994</v>
      </c>
      <c r="AA17" s="18">
        <v>2495666.64</v>
      </c>
      <c r="AB17" s="18"/>
      <c r="AC17" s="18">
        <v>26791112.57</v>
      </c>
      <c r="AD17" s="18">
        <v>10305459.859999999</v>
      </c>
      <c r="AE17" s="18">
        <v>13553815.41</v>
      </c>
      <c r="AF17" s="18">
        <v>2931837.3</v>
      </c>
      <c r="AG17" s="18"/>
      <c r="AH17" s="18"/>
      <c r="AI17" s="18"/>
      <c r="AJ17" s="18"/>
      <c r="AK17" s="18">
        <v>9224143.6300000008</v>
      </c>
      <c r="AL17" s="18">
        <v>36015256.200000003</v>
      </c>
      <c r="AM17" s="18"/>
      <c r="AN17" s="18">
        <v>8393003.7800000012</v>
      </c>
      <c r="AO17" s="18">
        <v>3223435.32</v>
      </c>
      <c r="AP17" s="18">
        <v>4245005.66</v>
      </c>
      <c r="AQ17" s="18">
        <v>924562.8</v>
      </c>
      <c r="AR17" s="18"/>
      <c r="AS17" s="18"/>
      <c r="AT17" s="18"/>
      <c r="AU17" s="18"/>
      <c r="AV17" s="18">
        <v>2392728.9900000002</v>
      </c>
      <c r="AW17" s="19">
        <f t="shared" si="0"/>
        <v>0</v>
      </c>
      <c r="AX17" s="20">
        <f t="shared" si="1"/>
        <v>102569953.77000001</v>
      </c>
      <c r="AY17" s="20">
        <f t="shared" si="2"/>
        <v>39008774.159999996</v>
      </c>
      <c r="AZ17" s="20">
        <f t="shared" si="3"/>
        <v>51395879.609999999</v>
      </c>
      <c r="BA17" s="20">
        <f t="shared" si="4"/>
        <v>12165299.999999998</v>
      </c>
      <c r="BB17" s="20">
        <f t="shared" si="5"/>
        <v>0</v>
      </c>
      <c r="BC17" s="20">
        <f t="shared" si="6"/>
        <v>0</v>
      </c>
      <c r="BD17" s="20">
        <f t="shared" si="7"/>
        <v>0</v>
      </c>
      <c r="BE17" s="20">
        <f t="shared" si="8"/>
        <v>0</v>
      </c>
      <c r="BF17" s="20">
        <f t="shared" si="9"/>
        <v>34677231.689999998</v>
      </c>
      <c r="BG17" s="21">
        <f t="shared" si="10"/>
        <v>137247185.46000001</v>
      </c>
    </row>
    <row r="18" spans="1:59" s="16" customFormat="1" ht="14.25" customHeight="1" x14ac:dyDescent="0.2">
      <c r="A18" s="7">
        <v>1</v>
      </c>
      <c r="B18" s="11" t="s">
        <v>28</v>
      </c>
      <c r="C18" s="65">
        <v>6</v>
      </c>
      <c r="D18" s="65" t="s">
        <v>29</v>
      </c>
      <c r="E18" s="12" t="s">
        <v>18</v>
      </c>
      <c r="F18" s="12"/>
      <c r="G18" s="12"/>
      <c r="H18" s="12">
        <v>47663</v>
      </c>
      <c r="I18" s="12">
        <v>45198</v>
      </c>
      <c r="J18" s="12">
        <v>13940</v>
      </c>
      <c r="K18" s="12"/>
      <c r="L18" s="12">
        <v>244</v>
      </c>
      <c r="M18" s="12"/>
      <c r="N18" s="12"/>
      <c r="O18" s="12">
        <v>1576</v>
      </c>
      <c r="P18" s="12"/>
      <c r="Q18" s="12"/>
      <c r="R18" s="12"/>
      <c r="S18" s="12">
        <v>1214</v>
      </c>
      <c r="T18" s="12">
        <v>1142</v>
      </c>
      <c r="U18" s="12">
        <v>280</v>
      </c>
      <c r="V18" s="12"/>
      <c r="W18" s="12">
        <v>12</v>
      </c>
      <c r="X18" s="12"/>
      <c r="Y18" s="12"/>
      <c r="Z18" s="12">
        <v>32</v>
      </c>
      <c r="AA18" s="12"/>
      <c r="AB18" s="12"/>
      <c r="AC18" s="12"/>
      <c r="AD18" s="12">
        <v>18388</v>
      </c>
      <c r="AE18" s="12">
        <v>17649</v>
      </c>
      <c r="AF18" s="12">
        <v>4520</v>
      </c>
      <c r="AG18" s="12"/>
      <c r="AH18" s="12">
        <v>136</v>
      </c>
      <c r="AI18" s="12"/>
      <c r="AJ18" s="12"/>
      <c r="AK18" s="12">
        <v>498</v>
      </c>
      <c r="AL18" s="12"/>
      <c r="AM18" s="12"/>
      <c r="AN18" s="12"/>
      <c r="AO18" s="12">
        <v>5515</v>
      </c>
      <c r="AP18" s="12">
        <v>4971</v>
      </c>
      <c r="AQ18" s="12">
        <v>1260</v>
      </c>
      <c r="AR18" s="12"/>
      <c r="AS18" s="12">
        <v>42</v>
      </c>
      <c r="AT18" s="12"/>
      <c r="AU18" s="12"/>
      <c r="AV18" s="12">
        <v>156</v>
      </c>
      <c r="AW18" s="13">
        <f t="shared" si="0"/>
        <v>0</v>
      </c>
      <c r="AX18" s="14">
        <f t="shared" si="1"/>
        <v>0</v>
      </c>
      <c r="AY18" s="14">
        <f t="shared" si="2"/>
        <v>72780</v>
      </c>
      <c r="AZ18" s="14">
        <f t="shared" si="3"/>
        <v>68960</v>
      </c>
      <c r="BA18" s="14">
        <f t="shared" si="4"/>
        <v>20000</v>
      </c>
      <c r="BB18" s="14">
        <f t="shared" si="5"/>
        <v>0</v>
      </c>
      <c r="BC18" s="14">
        <f t="shared" si="6"/>
        <v>434</v>
      </c>
      <c r="BD18" s="14">
        <f t="shared" si="7"/>
        <v>0</v>
      </c>
      <c r="BE18" s="14">
        <f t="shared" si="8"/>
        <v>0</v>
      </c>
      <c r="BF18" s="14">
        <f t="shared" si="9"/>
        <v>2262</v>
      </c>
      <c r="BG18" s="15"/>
    </row>
    <row r="19" spans="1:59" s="24" customFormat="1" ht="15" customHeight="1" x14ac:dyDescent="0.2">
      <c r="A19" s="7">
        <v>1</v>
      </c>
      <c r="B19" s="23"/>
      <c r="C19" s="66"/>
      <c r="D19" s="66"/>
      <c r="E19" s="18" t="s">
        <v>19</v>
      </c>
      <c r="F19" s="18"/>
      <c r="G19" s="18">
        <v>122435353.49999999</v>
      </c>
      <c r="H19" s="18">
        <v>40232843.32</v>
      </c>
      <c r="I19" s="18">
        <v>70896891.379999995</v>
      </c>
      <c r="J19" s="18">
        <v>11305618.799999997</v>
      </c>
      <c r="K19" s="18"/>
      <c r="L19" s="18">
        <v>8477939.0600000005</v>
      </c>
      <c r="M19" s="18"/>
      <c r="N19" s="18"/>
      <c r="O19" s="18">
        <v>28989326.59</v>
      </c>
      <c r="P19" s="18">
        <v>159902619.14999998</v>
      </c>
      <c r="Q19" s="18"/>
      <c r="R19" s="18">
        <v>3226438.3400000003</v>
      </c>
      <c r="S19" s="18">
        <v>1017676.77</v>
      </c>
      <c r="T19" s="18">
        <v>1981675.97</v>
      </c>
      <c r="U19" s="18">
        <v>227085.6</v>
      </c>
      <c r="V19" s="18"/>
      <c r="W19" s="18">
        <v>348823.97</v>
      </c>
      <c r="X19" s="18"/>
      <c r="Y19" s="18"/>
      <c r="Z19" s="18">
        <v>582282.03</v>
      </c>
      <c r="AA19" s="18">
        <v>4157544.3400000003</v>
      </c>
      <c r="AB19" s="18"/>
      <c r="AC19" s="18">
        <v>45251206.770000003</v>
      </c>
      <c r="AD19" s="18">
        <v>15480587.41</v>
      </c>
      <c r="AE19" s="18">
        <v>26104808.960000001</v>
      </c>
      <c r="AF19" s="18">
        <v>3665810.4</v>
      </c>
      <c r="AG19" s="18"/>
      <c r="AH19" s="18">
        <v>4913868.08</v>
      </c>
      <c r="AI19" s="18"/>
      <c r="AJ19" s="18"/>
      <c r="AK19" s="18">
        <v>9150146.1300000008</v>
      </c>
      <c r="AL19" s="18">
        <v>59315220.980000004</v>
      </c>
      <c r="AM19" s="18"/>
      <c r="AN19" s="18">
        <v>15496883.73</v>
      </c>
      <c r="AO19" s="18">
        <v>4702976.54</v>
      </c>
      <c r="AP19" s="18">
        <v>9772021.9900000002</v>
      </c>
      <c r="AQ19" s="18">
        <v>1021885.2</v>
      </c>
      <c r="AR19" s="18"/>
      <c r="AS19" s="18">
        <v>1425628.39</v>
      </c>
      <c r="AT19" s="18"/>
      <c r="AU19" s="18"/>
      <c r="AV19" s="18">
        <v>2869818.56</v>
      </c>
      <c r="AW19" s="19">
        <f t="shared" si="0"/>
        <v>0</v>
      </c>
      <c r="AX19" s="20">
        <f t="shared" si="1"/>
        <v>186409882.33999997</v>
      </c>
      <c r="AY19" s="20">
        <f t="shared" si="2"/>
        <v>61434084.039999999</v>
      </c>
      <c r="AZ19" s="20">
        <f t="shared" si="3"/>
        <v>108755398.3</v>
      </c>
      <c r="BA19" s="20">
        <f t="shared" si="4"/>
        <v>16220399.999999996</v>
      </c>
      <c r="BB19" s="20">
        <f t="shared" si="5"/>
        <v>0</v>
      </c>
      <c r="BC19" s="20">
        <f t="shared" si="6"/>
        <v>15166259.5</v>
      </c>
      <c r="BD19" s="20">
        <f t="shared" si="7"/>
        <v>0</v>
      </c>
      <c r="BE19" s="20">
        <f t="shared" si="8"/>
        <v>0</v>
      </c>
      <c r="BF19" s="20">
        <f t="shared" si="9"/>
        <v>41591573.310000002</v>
      </c>
      <c r="BG19" s="21">
        <f t="shared" si="10"/>
        <v>243167715.14999998</v>
      </c>
    </row>
    <row r="20" spans="1:59" s="16" customFormat="1" ht="14.25" customHeight="1" x14ac:dyDescent="0.2">
      <c r="A20" s="7">
        <v>1</v>
      </c>
      <c r="B20" s="11" t="s">
        <v>30</v>
      </c>
      <c r="C20" s="65">
        <v>7</v>
      </c>
      <c r="D20" s="65" t="s">
        <v>31</v>
      </c>
      <c r="E20" s="12" t="s">
        <v>18</v>
      </c>
      <c r="F20" s="12"/>
      <c r="G20" s="12"/>
      <c r="H20" s="12">
        <v>37214</v>
      </c>
      <c r="I20" s="12">
        <v>33431</v>
      </c>
      <c r="J20" s="12">
        <v>9031</v>
      </c>
      <c r="K20" s="12"/>
      <c r="L20" s="12"/>
      <c r="M20" s="12"/>
      <c r="N20" s="12"/>
      <c r="O20" s="12">
        <v>816</v>
      </c>
      <c r="P20" s="12"/>
      <c r="Q20" s="12"/>
      <c r="R20" s="12"/>
      <c r="S20" s="12">
        <v>1695</v>
      </c>
      <c r="T20" s="12">
        <v>1523</v>
      </c>
      <c r="U20" s="12">
        <v>400</v>
      </c>
      <c r="V20" s="12"/>
      <c r="W20" s="12"/>
      <c r="X20" s="12"/>
      <c r="Y20" s="12"/>
      <c r="Z20" s="12">
        <v>38</v>
      </c>
      <c r="AA20" s="12"/>
      <c r="AB20" s="12"/>
      <c r="AC20" s="12"/>
      <c r="AD20" s="12">
        <v>15173</v>
      </c>
      <c r="AE20" s="12">
        <v>13631</v>
      </c>
      <c r="AF20" s="12">
        <v>3828</v>
      </c>
      <c r="AG20" s="12"/>
      <c r="AH20" s="12"/>
      <c r="AI20" s="12"/>
      <c r="AJ20" s="12"/>
      <c r="AK20" s="12">
        <v>408</v>
      </c>
      <c r="AL20" s="12"/>
      <c r="AM20" s="12"/>
      <c r="AN20" s="12"/>
      <c r="AO20" s="12">
        <v>13375</v>
      </c>
      <c r="AP20" s="12">
        <v>12015</v>
      </c>
      <c r="AQ20" s="12">
        <v>4141</v>
      </c>
      <c r="AR20" s="12"/>
      <c r="AS20" s="12"/>
      <c r="AT20" s="12"/>
      <c r="AU20" s="12"/>
      <c r="AV20" s="12">
        <v>538</v>
      </c>
      <c r="AW20" s="13">
        <f t="shared" si="0"/>
        <v>0</v>
      </c>
      <c r="AX20" s="14">
        <f t="shared" si="1"/>
        <v>0</v>
      </c>
      <c r="AY20" s="14">
        <f t="shared" si="2"/>
        <v>67457</v>
      </c>
      <c r="AZ20" s="14">
        <f t="shared" si="3"/>
        <v>60600</v>
      </c>
      <c r="BA20" s="14">
        <f t="shared" si="4"/>
        <v>17400</v>
      </c>
      <c r="BB20" s="14">
        <f t="shared" si="5"/>
        <v>0</v>
      </c>
      <c r="BC20" s="14">
        <f t="shared" si="6"/>
        <v>0</v>
      </c>
      <c r="BD20" s="14">
        <f t="shared" si="7"/>
        <v>0</v>
      </c>
      <c r="BE20" s="14">
        <f t="shared" si="8"/>
        <v>0</v>
      </c>
      <c r="BF20" s="14">
        <f t="shared" si="9"/>
        <v>1800</v>
      </c>
      <c r="BG20" s="15"/>
    </row>
    <row r="21" spans="1:59" s="24" customFormat="1" ht="18" customHeight="1" x14ac:dyDescent="0.2">
      <c r="A21" s="7">
        <v>1</v>
      </c>
      <c r="B21" s="23"/>
      <c r="C21" s="66"/>
      <c r="D21" s="66"/>
      <c r="E21" s="18" t="s">
        <v>19</v>
      </c>
      <c r="F21" s="18"/>
      <c r="G21" s="18">
        <v>79878023.332000002</v>
      </c>
      <c r="H21" s="18">
        <v>23447579.91</v>
      </c>
      <c r="I21" s="18">
        <v>49106446.210000001</v>
      </c>
      <c r="J21" s="18">
        <v>7323997.2119999994</v>
      </c>
      <c r="K21" s="18"/>
      <c r="L21" s="18"/>
      <c r="M21" s="18"/>
      <c r="N21" s="18"/>
      <c r="O21" s="18">
        <v>13159454.869999999</v>
      </c>
      <c r="P21" s="18">
        <v>93037478.202000007</v>
      </c>
      <c r="Q21" s="18"/>
      <c r="R21" s="18">
        <v>3629785.0439999998</v>
      </c>
      <c r="S21" s="18">
        <v>1068159.73</v>
      </c>
      <c r="T21" s="18">
        <v>2237055.11</v>
      </c>
      <c r="U21" s="18">
        <v>324570.20399999997</v>
      </c>
      <c r="V21" s="18"/>
      <c r="W21" s="18"/>
      <c r="X21" s="18"/>
      <c r="Y21" s="18"/>
      <c r="Z21" s="18">
        <v>582276.76</v>
      </c>
      <c r="AA21" s="18">
        <v>4212061.8039999995</v>
      </c>
      <c r="AB21" s="18"/>
      <c r="AC21" s="18">
        <v>32686474.529999997</v>
      </c>
      <c r="AD21" s="18">
        <v>9560099.7799999993</v>
      </c>
      <c r="AE21" s="18">
        <v>20021790.190000001</v>
      </c>
      <c r="AF21" s="18">
        <v>3104584.56</v>
      </c>
      <c r="AG21" s="18"/>
      <c r="AH21" s="18"/>
      <c r="AI21" s="18"/>
      <c r="AJ21" s="18"/>
      <c r="AK21" s="18">
        <v>6637955.1100000003</v>
      </c>
      <c r="AL21" s="18">
        <v>39324429.640000001</v>
      </c>
      <c r="AM21" s="18"/>
      <c r="AN21" s="18">
        <v>29435481.554000001</v>
      </c>
      <c r="AO21" s="18">
        <v>8427373.2300000004</v>
      </c>
      <c r="AP21" s="18">
        <v>17649512.300000001</v>
      </c>
      <c r="AQ21" s="18">
        <v>3358596.0240000002</v>
      </c>
      <c r="AR21" s="18"/>
      <c r="AS21" s="18"/>
      <c r="AT21" s="18"/>
      <c r="AU21" s="18"/>
      <c r="AV21" s="18">
        <v>8734151.4600000009</v>
      </c>
      <c r="AW21" s="19">
        <f t="shared" si="0"/>
        <v>0</v>
      </c>
      <c r="AX21" s="20">
        <f t="shared" si="1"/>
        <v>145629764.46000001</v>
      </c>
      <c r="AY21" s="20">
        <f t="shared" si="2"/>
        <v>42503212.649999999</v>
      </c>
      <c r="AZ21" s="20">
        <f t="shared" si="3"/>
        <v>89014803.810000002</v>
      </c>
      <c r="BA21" s="20">
        <f t="shared" si="4"/>
        <v>14111748</v>
      </c>
      <c r="BB21" s="20">
        <f t="shared" si="5"/>
        <v>0</v>
      </c>
      <c r="BC21" s="20">
        <f t="shared" si="6"/>
        <v>0</v>
      </c>
      <c r="BD21" s="20">
        <f t="shared" si="7"/>
        <v>0</v>
      </c>
      <c r="BE21" s="20">
        <f t="shared" si="8"/>
        <v>0</v>
      </c>
      <c r="BF21" s="20">
        <f t="shared" si="9"/>
        <v>29113838.199999999</v>
      </c>
      <c r="BG21" s="21">
        <f t="shared" si="10"/>
        <v>174743602.66</v>
      </c>
    </row>
    <row r="22" spans="1:59" s="16" customFormat="1" ht="14.25" customHeight="1" x14ac:dyDescent="0.2">
      <c r="A22" s="7">
        <v>1</v>
      </c>
      <c r="B22" s="11" t="s">
        <v>32</v>
      </c>
      <c r="C22" s="65">
        <v>8</v>
      </c>
      <c r="D22" s="65" t="s">
        <v>33</v>
      </c>
      <c r="E22" s="12" t="s">
        <v>18</v>
      </c>
      <c r="F22" s="12"/>
      <c r="G22" s="12"/>
      <c r="H22" s="12">
        <v>34206</v>
      </c>
      <c r="I22" s="12">
        <v>31535</v>
      </c>
      <c r="J22" s="12">
        <v>8790</v>
      </c>
      <c r="K22" s="12"/>
      <c r="L22" s="12"/>
      <c r="M22" s="12"/>
      <c r="N22" s="12"/>
      <c r="O22" s="12">
        <v>950</v>
      </c>
      <c r="P22" s="12"/>
      <c r="Q22" s="12"/>
      <c r="R22" s="12"/>
      <c r="S22" s="12">
        <v>810</v>
      </c>
      <c r="T22" s="12">
        <v>747</v>
      </c>
      <c r="U22" s="12">
        <v>216</v>
      </c>
      <c r="V22" s="12"/>
      <c r="W22" s="12"/>
      <c r="X22" s="12"/>
      <c r="Y22" s="12"/>
      <c r="Z22" s="12">
        <v>24</v>
      </c>
      <c r="AA22" s="12"/>
      <c r="AB22" s="12"/>
      <c r="AC22" s="12"/>
      <c r="AD22" s="12">
        <v>9545</v>
      </c>
      <c r="AE22" s="12">
        <v>8800</v>
      </c>
      <c r="AF22" s="12">
        <v>2216</v>
      </c>
      <c r="AG22" s="12"/>
      <c r="AH22" s="12"/>
      <c r="AI22" s="12"/>
      <c r="AJ22" s="12"/>
      <c r="AK22" s="12">
        <v>226</v>
      </c>
      <c r="AL22" s="12"/>
      <c r="AM22" s="12"/>
      <c r="AN22" s="12"/>
      <c r="AO22" s="12">
        <v>3261</v>
      </c>
      <c r="AP22" s="12">
        <v>3006</v>
      </c>
      <c r="AQ22" s="12">
        <v>754</v>
      </c>
      <c r="AR22" s="12"/>
      <c r="AS22" s="12"/>
      <c r="AT22" s="12"/>
      <c r="AU22" s="12"/>
      <c r="AV22" s="12">
        <v>50</v>
      </c>
      <c r="AW22" s="13">
        <f t="shared" si="0"/>
        <v>0</v>
      </c>
      <c r="AX22" s="14">
        <f t="shared" si="1"/>
        <v>0</v>
      </c>
      <c r="AY22" s="14">
        <f t="shared" si="2"/>
        <v>47822</v>
      </c>
      <c r="AZ22" s="14">
        <f t="shared" si="3"/>
        <v>44088</v>
      </c>
      <c r="BA22" s="14">
        <f t="shared" si="4"/>
        <v>11976</v>
      </c>
      <c r="BB22" s="14">
        <f t="shared" si="5"/>
        <v>0</v>
      </c>
      <c r="BC22" s="14">
        <f t="shared" si="6"/>
        <v>0</v>
      </c>
      <c r="BD22" s="14">
        <f t="shared" si="7"/>
        <v>0</v>
      </c>
      <c r="BE22" s="14">
        <f t="shared" si="8"/>
        <v>0</v>
      </c>
      <c r="BF22" s="14">
        <f t="shared" si="9"/>
        <v>1250</v>
      </c>
      <c r="BG22" s="15"/>
    </row>
    <row r="23" spans="1:59" s="24" customFormat="1" ht="15" customHeight="1" x14ac:dyDescent="0.2">
      <c r="A23" s="7">
        <v>1</v>
      </c>
      <c r="B23" s="23"/>
      <c r="C23" s="66"/>
      <c r="D23" s="66"/>
      <c r="E23" s="18" t="s">
        <v>19</v>
      </c>
      <c r="F23" s="18"/>
      <c r="G23" s="18">
        <v>76204479.451680005</v>
      </c>
      <c r="H23" s="18">
        <v>24841022.289999999</v>
      </c>
      <c r="I23" s="18">
        <v>44234279.93</v>
      </c>
      <c r="J23" s="18">
        <v>7129177.2316800002</v>
      </c>
      <c r="K23" s="18"/>
      <c r="L23" s="18"/>
      <c r="M23" s="18"/>
      <c r="N23" s="18"/>
      <c r="O23" s="18">
        <v>16000280.67</v>
      </c>
      <c r="P23" s="18">
        <v>92204760.121680006</v>
      </c>
      <c r="Q23" s="18"/>
      <c r="R23" s="18">
        <v>1811101.76936</v>
      </c>
      <c r="S23" s="18">
        <v>588439.91</v>
      </c>
      <c r="T23" s="18">
        <v>1047831.9</v>
      </c>
      <c r="U23" s="18">
        <v>174829.95936000001</v>
      </c>
      <c r="V23" s="18"/>
      <c r="W23" s="18"/>
      <c r="X23" s="18"/>
      <c r="Y23" s="18"/>
      <c r="Z23" s="18">
        <v>399481.38</v>
      </c>
      <c r="AA23" s="18">
        <v>2210583.1493600002</v>
      </c>
      <c r="AB23" s="18"/>
      <c r="AC23" s="18">
        <v>21071441.5612</v>
      </c>
      <c r="AD23" s="18">
        <v>6931569.0099999998</v>
      </c>
      <c r="AE23" s="18">
        <v>12343009.08</v>
      </c>
      <c r="AF23" s="18">
        <v>1796863.4712</v>
      </c>
      <c r="AG23" s="18"/>
      <c r="AH23" s="18"/>
      <c r="AI23" s="18"/>
      <c r="AJ23" s="18"/>
      <c r="AK23" s="18">
        <v>3784560.47</v>
      </c>
      <c r="AL23" s="18">
        <v>24856002.031199999</v>
      </c>
      <c r="AM23" s="18"/>
      <c r="AN23" s="18">
        <v>7196579.3077600002</v>
      </c>
      <c r="AO23" s="18">
        <v>2367996.08</v>
      </c>
      <c r="AP23" s="18">
        <v>4216678.37</v>
      </c>
      <c r="AQ23" s="18">
        <v>611904.85775999993</v>
      </c>
      <c r="AR23" s="18"/>
      <c r="AS23" s="18"/>
      <c r="AT23" s="18"/>
      <c r="AU23" s="18"/>
      <c r="AV23" s="18">
        <v>841013.44</v>
      </c>
      <c r="AW23" s="19">
        <f t="shared" si="0"/>
        <v>0</v>
      </c>
      <c r="AX23" s="20">
        <f t="shared" si="1"/>
        <v>106283602.09</v>
      </c>
      <c r="AY23" s="20">
        <f t="shared" si="2"/>
        <v>34729027.289999999</v>
      </c>
      <c r="AZ23" s="20">
        <f t="shared" si="3"/>
        <v>61841799.280000001</v>
      </c>
      <c r="BA23" s="20">
        <f t="shared" si="4"/>
        <v>9712775.5199999996</v>
      </c>
      <c r="BB23" s="20">
        <f t="shared" si="5"/>
        <v>0</v>
      </c>
      <c r="BC23" s="20">
        <f t="shared" si="6"/>
        <v>0</v>
      </c>
      <c r="BD23" s="20">
        <f t="shared" si="7"/>
        <v>0</v>
      </c>
      <c r="BE23" s="20">
        <f t="shared" si="8"/>
        <v>0</v>
      </c>
      <c r="BF23" s="20">
        <f t="shared" si="9"/>
        <v>21025335.960000001</v>
      </c>
      <c r="BG23" s="21">
        <f t="shared" si="10"/>
        <v>127308938.05000001</v>
      </c>
    </row>
    <row r="24" spans="1:59" s="16" customFormat="1" ht="16.5" customHeight="1" x14ac:dyDescent="0.2">
      <c r="A24" s="7">
        <v>1</v>
      </c>
      <c r="B24" s="11" t="s">
        <v>34</v>
      </c>
      <c r="C24" s="65">
        <v>9</v>
      </c>
      <c r="D24" s="65" t="s">
        <v>35</v>
      </c>
      <c r="E24" s="12" t="s">
        <v>18</v>
      </c>
      <c r="F24" s="12"/>
      <c r="G24" s="12"/>
      <c r="H24" s="12">
        <v>58078</v>
      </c>
      <c r="I24" s="12">
        <v>89284</v>
      </c>
      <c r="J24" s="12">
        <v>28346</v>
      </c>
      <c r="K24" s="12"/>
      <c r="L24" s="12"/>
      <c r="M24" s="12"/>
      <c r="N24" s="12"/>
      <c r="O24" s="12">
        <v>1682</v>
      </c>
      <c r="P24" s="12"/>
      <c r="Q24" s="12"/>
      <c r="R24" s="12"/>
      <c r="S24" s="12">
        <v>3970</v>
      </c>
      <c r="T24" s="12">
        <v>6110</v>
      </c>
      <c r="U24" s="12">
        <v>2176</v>
      </c>
      <c r="V24" s="12"/>
      <c r="W24" s="12"/>
      <c r="X24" s="12"/>
      <c r="Y24" s="12"/>
      <c r="Z24" s="12">
        <v>130</v>
      </c>
      <c r="AA24" s="12"/>
      <c r="AB24" s="12"/>
      <c r="AC24" s="12"/>
      <c r="AD24" s="12">
        <v>18401</v>
      </c>
      <c r="AE24" s="12">
        <v>28292</v>
      </c>
      <c r="AF24" s="12">
        <v>7533</v>
      </c>
      <c r="AG24" s="12"/>
      <c r="AH24" s="12"/>
      <c r="AI24" s="12"/>
      <c r="AJ24" s="12"/>
      <c r="AK24" s="12">
        <v>415</v>
      </c>
      <c r="AL24" s="12"/>
      <c r="AM24" s="12"/>
      <c r="AN24" s="12"/>
      <c r="AO24" s="12">
        <v>34266</v>
      </c>
      <c r="AP24" s="12">
        <v>52664</v>
      </c>
      <c r="AQ24" s="12">
        <v>17745</v>
      </c>
      <c r="AR24" s="12"/>
      <c r="AS24" s="12"/>
      <c r="AT24" s="12"/>
      <c r="AU24" s="12"/>
      <c r="AV24" s="12">
        <v>1205</v>
      </c>
      <c r="AW24" s="13">
        <f t="shared" si="0"/>
        <v>0</v>
      </c>
      <c r="AX24" s="14">
        <f t="shared" si="1"/>
        <v>0</v>
      </c>
      <c r="AY24" s="14">
        <f t="shared" si="2"/>
        <v>114715</v>
      </c>
      <c r="AZ24" s="14">
        <f t="shared" si="3"/>
        <v>176350</v>
      </c>
      <c r="BA24" s="14">
        <f t="shared" si="4"/>
        <v>55800</v>
      </c>
      <c r="BB24" s="14">
        <f t="shared" si="5"/>
        <v>0</v>
      </c>
      <c r="BC24" s="14">
        <f t="shared" si="6"/>
        <v>0</v>
      </c>
      <c r="BD24" s="14">
        <f t="shared" si="7"/>
        <v>0</v>
      </c>
      <c r="BE24" s="14">
        <f t="shared" si="8"/>
        <v>0</v>
      </c>
      <c r="BF24" s="14">
        <f t="shared" si="9"/>
        <v>3432</v>
      </c>
      <c r="BG24" s="15"/>
    </row>
    <row r="25" spans="1:59" s="24" customFormat="1" ht="15" customHeight="1" x14ac:dyDescent="0.2">
      <c r="A25" s="7">
        <v>1</v>
      </c>
      <c r="B25" s="23"/>
      <c r="C25" s="66"/>
      <c r="D25" s="66"/>
      <c r="E25" s="18" t="s">
        <v>19</v>
      </c>
      <c r="F25" s="18"/>
      <c r="G25" s="18">
        <v>178803434.74800003</v>
      </c>
      <c r="H25" s="18">
        <v>45720341.659999996</v>
      </c>
      <c r="I25" s="18">
        <v>110093595.76000001</v>
      </c>
      <c r="J25" s="18">
        <v>22989497.327999998</v>
      </c>
      <c r="K25" s="18"/>
      <c r="L25" s="18"/>
      <c r="M25" s="18"/>
      <c r="N25" s="18"/>
      <c r="O25" s="18">
        <v>29387922.140000001</v>
      </c>
      <c r="P25" s="18">
        <v>208191356.88800001</v>
      </c>
      <c r="Q25" s="18"/>
      <c r="R25" s="18">
        <v>12439236.414000001</v>
      </c>
      <c r="S25" s="18">
        <v>3137876.87</v>
      </c>
      <c r="T25" s="18">
        <v>7536417.8200000003</v>
      </c>
      <c r="U25" s="18">
        <v>1764941.7240000002</v>
      </c>
      <c r="V25" s="18"/>
      <c r="W25" s="18"/>
      <c r="X25" s="18"/>
      <c r="Y25" s="18"/>
      <c r="Z25" s="18">
        <v>2183440</v>
      </c>
      <c r="AA25" s="18">
        <v>14622676.414000001</v>
      </c>
      <c r="AB25" s="18"/>
      <c r="AC25" s="18">
        <v>55448347.659999996</v>
      </c>
      <c r="AD25" s="18">
        <v>14451154.859999999</v>
      </c>
      <c r="AE25" s="18">
        <v>34887779.140000001</v>
      </c>
      <c r="AF25" s="18">
        <v>6109413.6600000001</v>
      </c>
      <c r="AG25" s="18"/>
      <c r="AH25" s="18"/>
      <c r="AI25" s="18"/>
      <c r="AJ25" s="18"/>
      <c r="AK25" s="18">
        <v>7081427.0199999996</v>
      </c>
      <c r="AL25" s="18">
        <v>62529774.679999992</v>
      </c>
      <c r="AM25" s="18"/>
      <c r="AN25" s="18">
        <v>106241626.008</v>
      </c>
      <c r="AO25" s="18">
        <v>26917481.190000001</v>
      </c>
      <c r="AP25" s="18">
        <v>64933081.530000001</v>
      </c>
      <c r="AQ25" s="18">
        <v>14391063.287999999</v>
      </c>
      <c r="AR25" s="18"/>
      <c r="AS25" s="18"/>
      <c r="AT25" s="18"/>
      <c r="AU25" s="18"/>
      <c r="AV25" s="18">
        <v>20359102.690000001</v>
      </c>
      <c r="AW25" s="19">
        <f t="shared" si="0"/>
        <v>0</v>
      </c>
      <c r="AX25" s="20">
        <f t="shared" si="1"/>
        <v>352932644.83000004</v>
      </c>
      <c r="AY25" s="20">
        <f t="shared" si="2"/>
        <v>90226854.579999983</v>
      </c>
      <c r="AZ25" s="20">
        <f t="shared" si="3"/>
        <v>217450874.25</v>
      </c>
      <c r="BA25" s="20">
        <f t="shared" si="4"/>
        <v>45254916</v>
      </c>
      <c r="BB25" s="20">
        <f t="shared" si="5"/>
        <v>0</v>
      </c>
      <c r="BC25" s="20">
        <f t="shared" si="6"/>
        <v>0</v>
      </c>
      <c r="BD25" s="20">
        <f t="shared" si="7"/>
        <v>0</v>
      </c>
      <c r="BE25" s="20">
        <f t="shared" si="8"/>
        <v>0</v>
      </c>
      <c r="BF25" s="20">
        <f t="shared" si="9"/>
        <v>59011891.850000001</v>
      </c>
      <c r="BG25" s="21">
        <f t="shared" si="10"/>
        <v>411944536.68000007</v>
      </c>
    </row>
    <row r="26" spans="1:59" s="16" customFormat="1" ht="13.5" customHeight="1" x14ac:dyDescent="0.2">
      <c r="A26" s="7">
        <v>1</v>
      </c>
      <c r="B26" s="11" t="s">
        <v>36</v>
      </c>
      <c r="C26" s="65">
        <v>10</v>
      </c>
      <c r="D26" s="65" t="s">
        <v>37</v>
      </c>
      <c r="E26" s="12" t="s">
        <v>18</v>
      </c>
      <c r="F26" s="12"/>
      <c r="G26" s="12"/>
      <c r="H26" s="12">
        <v>33643</v>
      </c>
      <c r="I26" s="12">
        <v>29914</v>
      </c>
      <c r="J26" s="12">
        <v>7634</v>
      </c>
      <c r="K26" s="12"/>
      <c r="L26" s="12"/>
      <c r="M26" s="12"/>
      <c r="N26" s="12"/>
      <c r="O26" s="12">
        <v>556</v>
      </c>
      <c r="P26" s="12"/>
      <c r="Q26" s="12"/>
      <c r="R26" s="12"/>
      <c r="S26" s="12">
        <v>1810</v>
      </c>
      <c r="T26" s="12">
        <v>1609</v>
      </c>
      <c r="U26" s="12">
        <v>402</v>
      </c>
      <c r="V26" s="12"/>
      <c r="W26" s="12"/>
      <c r="X26" s="12"/>
      <c r="Y26" s="12"/>
      <c r="Z26" s="12">
        <v>28</v>
      </c>
      <c r="AA26" s="12"/>
      <c r="AB26" s="12"/>
      <c r="AC26" s="12"/>
      <c r="AD26" s="12">
        <v>7379</v>
      </c>
      <c r="AE26" s="12">
        <v>6562</v>
      </c>
      <c r="AF26" s="12">
        <v>1390</v>
      </c>
      <c r="AG26" s="12"/>
      <c r="AH26" s="12"/>
      <c r="AI26" s="12"/>
      <c r="AJ26" s="12"/>
      <c r="AK26" s="12">
        <v>84</v>
      </c>
      <c r="AL26" s="12"/>
      <c r="AM26" s="12"/>
      <c r="AN26" s="12"/>
      <c r="AO26" s="12">
        <v>11759</v>
      </c>
      <c r="AP26" s="12">
        <v>10456</v>
      </c>
      <c r="AQ26" s="12">
        <v>2769</v>
      </c>
      <c r="AR26" s="12"/>
      <c r="AS26" s="12"/>
      <c r="AT26" s="12"/>
      <c r="AU26" s="12"/>
      <c r="AV26" s="12">
        <v>202</v>
      </c>
      <c r="AW26" s="13">
        <f t="shared" si="0"/>
        <v>0</v>
      </c>
      <c r="AX26" s="14">
        <f t="shared" si="1"/>
        <v>0</v>
      </c>
      <c r="AY26" s="14">
        <f t="shared" si="2"/>
        <v>54591</v>
      </c>
      <c r="AZ26" s="14">
        <f t="shared" si="3"/>
        <v>48541</v>
      </c>
      <c r="BA26" s="14">
        <f t="shared" si="4"/>
        <v>12195</v>
      </c>
      <c r="BB26" s="14">
        <f t="shared" si="5"/>
        <v>0</v>
      </c>
      <c r="BC26" s="14">
        <f t="shared" si="6"/>
        <v>0</v>
      </c>
      <c r="BD26" s="14">
        <f t="shared" si="7"/>
        <v>0</v>
      </c>
      <c r="BE26" s="14">
        <f t="shared" si="8"/>
        <v>0</v>
      </c>
      <c r="BF26" s="14">
        <f t="shared" si="9"/>
        <v>870</v>
      </c>
      <c r="BG26" s="15"/>
    </row>
    <row r="27" spans="1:59" s="24" customFormat="1" x14ac:dyDescent="0.2">
      <c r="A27" s="7">
        <v>1</v>
      </c>
      <c r="B27" s="23"/>
      <c r="C27" s="66"/>
      <c r="D27" s="66"/>
      <c r="E27" s="18" t="s">
        <v>19</v>
      </c>
      <c r="F27" s="18"/>
      <c r="G27" s="18">
        <v>68055676.451399997</v>
      </c>
      <c r="H27" s="18">
        <v>22284627.120000001</v>
      </c>
      <c r="I27" s="18">
        <v>39579665.880000003</v>
      </c>
      <c r="J27" s="18">
        <v>6191383.4513999997</v>
      </c>
      <c r="K27" s="18"/>
      <c r="L27" s="18"/>
      <c r="M27" s="18"/>
      <c r="N27" s="18"/>
      <c r="O27" s="18">
        <v>9125988.5500000007</v>
      </c>
      <c r="P27" s="18">
        <v>77181665.001399994</v>
      </c>
      <c r="Q27" s="18"/>
      <c r="R27" s="18">
        <v>3654244.0036999998</v>
      </c>
      <c r="S27" s="18">
        <v>1198755.24</v>
      </c>
      <c r="T27" s="18">
        <v>2129105.9300000002</v>
      </c>
      <c r="U27" s="18">
        <v>326382.83370000002</v>
      </c>
      <c r="V27" s="18"/>
      <c r="W27" s="18"/>
      <c r="X27" s="18"/>
      <c r="Y27" s="18"/>
      <c r="Z27" s="18">
        <v>427113.35</v>
      </c>
      <c r="AA27" s="18">
        <v>4081357.3536999999</v>
      </c>
      <c r="AB27" s="18"/>
      <c r="AC27" s="18">
        <v>14697423.6746</v>
      </c>
      <c r="AD27" s="18">
        <v>4888128.16</v>
      </c>
      <c r="AE27" s="18">
        <v>8681791.1799999997</v>
      </c>
      <c r="AF27" s="18">
        <v>1127504.3346000002</v>
      </c>
      <c r="AG27" s="18"/>
      <c r="AH27" s="18"/>
      <c r="AI27" s="18"/>
      <c r="AJ27" s="18"/>
      <c r="AK27" s="18">
        <v>1395236.94</v>
      </c>
      <c r="AL27" s="18">
        <v>16092660.614599999</v>
      </c>
      <c r="AM27" s="18"/>
      <c r="AN27" s="18">
        <v>23868138.5603</v>
      </c>
      <c r="AO27" s="18">
        <v>7788999.4500000002</v>
      </c>
      <c r="AP27" s="18">
        <v>13834020.83</v>
      </c>
      <c r="AQ27" s="18">
        <v>2245118.2803000002</v>
      </c>
      <c r="AR27" s="18"/>
      <c r="AS27" s="18"/>
      <c r="AT27" s="18"/>
      <c r="AU27" s="18"/>
      <c r="AV27" s="18">
        <v>3288772.78</v>
      </c>
      <c r="AW27" s="19">
        <f t="shared" si="0"/>
        <v>0</v>
      </c>
      <c r="AX27" s="20">
        <f t="shared" si="1"/>
        <v>110275482.69</v>
      </c>
      <c r="AY27" s="20">
        <f t="shared" si="2"/>
        <v>36160509.969999999</v>
      </c>
      <c r="AZ27" s="20">
        <f t="shared" si="3"/>
        <v>64224583.82</v>
      </c>
      <c r="BA27" s="20">
        <f t="shared" si="4"/>
        <v>9890388.9000000004</v>
      </c>
      <c r="BB27" s="20">
        <f t="shared" si="5"/>
        <v>0</v>
      </c>
      <c r="BC27" s="20">
        <f t="shared" si="6"/>
        <v>0</v>
      </c>
      <c r="BD27" s="20">
        <f t="shared" si="7"/>
        <v>0</v>
      </c>
      <c r="BE27" s="20">
        <f t="shared" si="8"/>
        <v>0</v>
      </c>
      <c r="BF27" s="20">
        <f t="shared" si="9"/>
        <v>14237111.620000001</v>
      </c>
      <c r="BG27" s="21">
        <f t="shared" si="10"/>
        <v>124512594.31</v>
      </c>
    </row>
    <row r="28" spans="1:59" s="16" customFormat="1" ht="12.75" customHeight="1" x14ac:dyDescent="0.2">
      <c r="A28" s="7">
        <v>1</v>
      </c>
      <c r="B28" s="11" t="s">
        <v>38</v>
      </c>
      <c r="C28" s="65">
        <v>11</v>
      </c>
      <c r="D28" s="65" t="s">
        <v>39</v>
      </c>
      <c r="E28" s="12" t="s">
        <v>18</v>
      </c>
      <c r="F28" s="12"/>
      <c r="G28" s="12"/>
      <c r="H28" s="12">
        <v>35991</v>
      </c>
      <c r="I28" s="12">
        <v>32576</v>
      </c>
      <c r="J28" s="12">
        <v>10091</v>
      </c>
      <c r="K28" s="12"/>
      <c r="L28" s="12"/>
      <c r="M28" s="12"/>
      <c r="N28" s="12"/>
      <c r="O28" s="12">
        <v>1592</v>
      </c>
      <c r="P28" s="12"/>
      <c r="Q28" s="12"/>
      <c r="R28" s="12"/>
      <c r="S28" s="12">
        <v>1148</v>
      </c>
      <c r="T28" s="12">
        <v>1039</v>
      </c>
      <c r="U28" s="12">
        <v>231</v>
      </c>
      <c r="V28" s="12"/>
      <c r="W28" s="12"/>
      <c r="X28" s="12"/>
      <c r="Y28" s="12"/>
      <c r="Z28" s="12">
        <v>32</v>
      </c>
      <c r="AA28" s="12"/>
      <c r="AB28" s="12"/>
      <c r="AC28" s="12"/>
      <c r="AD28" s="12">
        <v>10308</v>
      </c>
      <c r="AE28" s="12">
        <v>9329</v>
      </c>
      <c r="AF28" s="12">
        <v>2149</v>
      </c>
      <c r="AG28" s="12"/>
      <c r="AH28" s="12"/>
      <c r="AI28" s="12"/>
      <c r="AJ28" s="12"/>
      <c r="AK28" s="12">
        <v>266</v>
      </c>
      <c r="AL28" s="12"/>
      <c r="AM28" s="12"/>
      <c r="AN28" s="12"/>
      <c r="AO28" s="12">
        <v>5586</v>
      </c>
      <c r="AP28" s="12">
        <v>5056</v>
      </c>
      <c r="AQ28" s="12">
        <v>1129</v>
      </c>
      <c r="AR28" s="12"/>
      <c r="AS28" s="12"/>
      <c r="AT28" s="12"/>
      <c r="AU28" s="12"/>
      <c r="AV28" s="12">
        <v>144</v>
      </c>
      <c r="AW28" s="13">
        <f t="shared" si="0"/>
        <v>0</v>
      </c>
      <c r="AX28" s="14">
        <f t="shared" si="1"/>
        <v>0</v>
      </c>
      <c r="AY28" s="14">
        <f t="shared" si="2"/>
        <v>53033</v>
      </c>
      <c r="AZ28" s="14">
        <f t="shared" si="3"/>
        <v>48000</v>
      </c>
      <c r="BA28" s="14">
        <f t="shared" si="4"/>
        <v>13600</v>
      </c>
      <c r="BB28" s="14">
        <f t="shared" si="5"/>
        <v>0</v>
      </c>
      <c r="BC28" s="14">
        <f t="shared" si="6"/>
        <v>0</v>
      </c>
      <c r="BD28" s="14">
        <f t="shared" si="7"/>
        <v>0</v>
      </c>
      <c r="BE28" s="14">
        <f t="shared" si="8"/>
        <v>0</v>
      </c>
      <c r="BF28" s="14">
        <f t="shared" si="9"/>
        <v>2034</v>
      </c>
      <c r="BG28" s="15"/>
    </row>
    <row r="29" spans="1:59" s="24" customFormat="1" ht="15" customHeight="1" x14ac:dyDescent="0.2">
      <c r="A29" s="7">
        <v>1</v>
      </c>
      <c r="B29" s="23"/>
      <c r="C29" s="66"/>
      <c r="D29" s="66"/>
      <c r="E29" s="18" t="s">
        <v>19</v>
      </c>
      <c r="F29" s="18"/>
      <c r="G29" s="18">
        <v>88471494.274000004</v>
      </c>
      <c r="H29" s="18">
        <v>30209776.969999999</v>
      </c>
      <c r="I29" s="18">
        <v>50077552.280000001</v>
      </c>
      <c r="J29" s="18">
        <v>8184165.0240000002</v>
      </c>
      <c r="K29" s="18"/>
      <c r="L29" s="18"/>
      <c r="M29" s="18"/>
      <c r="N29" s="18"/>
      <c r="O29" s="18">
        <v>25696611.16</v>
      </c>
      <c r="P29" s="18">
        <v>114168105.434</v>
      </c>
      <c r="Q29" s="18"/>
      <c r="R29" s="18">
        <v>2785756.9640000002</v>
      </c>
      <c r="S29" s="18">
        <v>1001587.11</v>
      </c>
      <c r="T29" s="18">
        <v>1596662.03</v>
      </c>
      <c r="U29" s="18">
        <v>187507.82399999999</v>
      </c>
      <c r="V29" s="18"/>
      <c r="W29" s="18"/>
      <c r="X29" s="18"/>
      <c r="Y29" s="18"/>
      <c r="Z29" s="18">
        <v>560054.35</v>
      </c>
      <c r="AA29" s="18">
        <v>3345811.3140000002</v>
      </c>
      <c r="AB29" s="18"/>
      <c r="AC29" s="18">
        <v>24722738.616</v>
      </c>
      <c r="AD29" s="18">
        <v>8638099.4700000007</v>
      </c>
      <c r="AE29" s="18">
        <v>14341919.369999999</v>
      </c>
      <c r="AF29" s="18">
        <v>1742719.7759999998</v>
      </c>
      <c r="AG29" s="18"/>
      <c r="AH29" s="18"/>
      <c r="AI29" s="18"/>
      <c r="AJ29" s="18"/>
      <c r="AK29" s="18">
        <v>4315712.9000000004</v>
      </c>
      <c r="AL29" s="18">
        <v>29038451.516000003</v>
      </c>
      <c r="AM29" s="18"/>
      <c r="AN29" s="18">
        <v>13451781.426000001</v>
      </c>
      <c r="AO29" s="18">
        <v>4763283.95</v>
      </c>
      <c r="AP29" s="18">
        <v>7773018.0999999996</v>
      </c>
      <c r="AQ29" s="18">
        <v>915479.37600000005</v>
      </c>
      <c r="AR29" s="18"/>
      <c r="AS29" s="18"/>
      <c r="AT29" s="18"/>
      <c r="AU29" s="18"/>
      <c r="AV29" s="18">
        <v>2371994.88</v>
      </c>
      <c r="AW29" s="19">
        <f t="shared" si="0"/>
        <v>0</v>
      </c>
      <c r="AX29" s="20">
        <f t="shared" si="1"/>
        <v>129431771.28</v>
      </c>
      <c r="AY29" s="20">
        <f t="shared" si="2"/>
        <v>44612747.5</v>
      </c>
      <c r="AZ29" s="20">
        <f t="shared" si="3"/>
        <v>73789151.780000001</v>
      </c>
      <c r="BA29" s="20">
        <f t="shared" si="4"/>
        <v>11029872</v>
      </c>
      <c r="BB29" s="20">
        <f t="shared" si="5"/>
        <v>0</v>
      </c>
      <c r="BC29" s="20">
        <f t="shared" si="6"/>
        <v>0</v>
      </c>
      <c r="BD29" s="20">
        <f t="shared" si="7"/>
        <v>0</v>
      </c>
      <c r="BE29" s="20">
        <f t="shared" si="8"/>
        <v>0</v>
      </c>
      <c r="BF29" s="20">
        <f t="shared" si="9"/>
        <v>32944373.289999999</v>
      </c>
      <c r="BG29" s="21">
        <f t="shared" si="10"/>
        <v>162376144.56999999</v>
      </c>
    </row>
    <row r="30" spans="1:59" s="16" customFormat="1" ht="14.25" customHeight="1" x14ac:dyDescent="0.2">
      <c r="A30" s="7">
        <v>1</v>
      </c>
      <c r="B30" s="11" t="s">
        <v>40</v>
      </c>
      <c r="C30" s="65">
        <v>12</v>
      </c>
      <c r="D30" s="65" t="s">
        <v>41</v>
      </c>
      <c r="E30" s="12" t="s">
        <v>18</v>
      </c>
      <c r="F30" s="12"/>
      <c r="G30" s="12"/>
      <c r="H30" s="12">
        <v>4744</v>
      </c>
      <c r="I30" s="12">
        <v>23717</v>
      </c>
      <c r="J30" s="12"/>
      <c r="K30" s="12"/>
      <c r="L30" s="12"/>
      <c r="M30" s="12"/>
      <c r="N30" s="12"/>
      <c r="O30" s="12"/>
      <c r="P30" s="12"/>
      <c r="Q30" s="12"/>
      <c r="R30" s="12"/>
      <c r="S30" s="12">
        <v>333</v>
      </c>
      <c r="T30" s="12">
        <v>1557</v>
      </c>
      <c r="U30" s="12"/>
      <c r="V30" s="12"/>
      <c r="W30" s="12"/>
      <c r="X30" s="12"/>
      <c r="Y30" s="12"/>
      <c r="Z30" s="12"/>
      <c r="AA30" s="12"/>
      <c r="AB30" s="12"/>
      <c r="AC30" s="12"/>
      <c r="AD30" s="12">
        <v>1733</v>
      </c>
      <c r="AE30" s="12">
        <v>7234</v>
      </c>
      <c r="AF30" s="12"/>
      <c r="AG30" s="12"/>
      <c r="AH30" s="12"/>
      <c r="AI30" s="12"/>
      <c r="AJ30" s="12"/>
      <c r="AK30" s="12"/>
      <c r="AL30" s="12"/>
      <c r="AM30" s="12"/>
      <c r="AN30" s="12"/>
      <c r="AO30" s="12">
        <v>4301</v>
      </c>
      <c r="AP30" s="12">
        <v>13277.294117647056</v>
      </c>
      <c r="AQ30" s="12"/>
      <c r="AR30" s="12"/>
      <c r="AS30" s="12"/>
      <c r="AT30" s="12"/>
      <c r="AU30" s="12"/>
      <c r="AV30" s="12"/>
      <c r="AW30" s="13">
        <f t="shared" si="0"/>
        <v>0</v>
      </c>
      <c r="AX30" s="14">
        <f t="shared" si="1"/>
        <v>0</v>
      </c>
      <c r="AY30" s="14">
        <f t="shared" si="2"/>
        <v>11111</v>
      </c>
      <c r="AZ30" s="14">
        <f t="shared" si="3"/>
        <v>45785.294117647056</v>
      </c>
      <c r="BA30" s="14">
        <f t="shared" si="4"/>
        <v>0</v>
      </c>
      <c r="BB30" s="14">
        <f t="shared" si="5"/>
        <v>0</v>
      </c>
      <c r="BC30" s="14">
        <f t="shared" si="6"/>
        <v>0</v>
      </c>
      <c r="BD30" s="14">
        <f t="shared" si="7"/>
        <v>0</v>
      </c>
      <c r="BE30" s="14">
        <f t="shared" si="8"/>
        <v>0</v>
      </c>
      <c r="BF30" s="14">
        <f t="shared" si="9"/>
        <v>0</v>
      </c>
      <c r="BG30" s="15"/>
    </row>
    <row r="31" spans="1:59" s="24" customFormat="1" ht="15.75" customHeight="1" x14ac:dyDescent="0.2">
      <c r="A31" s="7">
        <v>1</v>
      </c>
      <c r="B31" s="23"/>
      <c r="C31" s="66"/>
      <c r="D31" s="66"/>
      <c r="E31" s="18" t="s">
        <v>19</v>
      </c>
      <c r="F31" s="18"/>
      <c r="G31" s="18">
        <v>42509613.4155</v>
      </c>
      <c r="H31" s="18">
        <v>2539838.7000000002</v>
      </c>
      <c r="I31" s="18">
        <v>39969774.715499997</v>
      </c>
      <c r="J31" s="18"/>
      <c r="K31" s="18"/>
      <c r="L31" s="18"/>
      <c r="M31" s="18"/>
      <c r="N31" s="18"/>
      <c r="O31" s="18"/>
      <c r="P31" s="18">
        <v>42509613.4155</v>
      </c>
      <c r="Q31" s="18"/>
      <c r="R31" s="18">
        <v>2801941.7264999999</v>
      </c>
      <c r="S31" s="18">
        <v>178443</v>
      </c>
      <c r="T31" s="18">
        <v>2623498.7264999999</v>
      </c>
      <c r="U31" s="18"/>
      <c r="V31" s="18"/>
      <c r="W31" s="18"/>
      <c r="X31" s="18"/>
      <c r="Y31" s="18"/>
      <c r="Z31" s="18"/>
      <c r="AA31" s="18">
        <v>2801941.7264999999</v>
      </c>
      <c r="AB31" s="18"/>
      <c r="AC31" s="18">
        <v>13119456.5055</v>
      </c>
      <c r="AD31" s="18">
        <v>927903.6</v>
      </c>
      <c r="AE31" s="18">
        <v>12191552.9055</v>
      </c>
      <c r="AF31" s="18"/>
      <c r="AG31" s="18"/>
      <c r="AH31" s="18"/>
      <c r="AI31" s="18"/>
      <c r="AJ31" s="18"/>
      <c r="AK31" s="18"/>
      <c r="AL31" s="18">
        <v>13119456.5055</v>
      </c>
      <c r="AM31" s="18"/>
      <c r="AN31" s="18">
        <v>24678815.602499999</v>
      </c>
      <c r="AO31" s="18">
        <v>2301914.7000000002</v>
      </c>
      <c r="AP31" s="18">
        <v>22376900.9025</v>
      </c>
      <c r="AQ31" s="18"/>
      <c r="AR31" s="18"/>
      <c r="AS31" s="18"/>
      <c r="AT31" s="18"/>
      <c r="AU31" s="18"/>
      <c r="AV31" s="18"/>
      <c r="AW31" s="19">
        <f t="shared" si="0"/>
        <v>0</v>
      </c>
      <c r="AX31" s="20">
        <f t="shared" si="1"/>
        <v>83109827.25</v>
      </c>
      <c r="AY31" s="20">
        <f t="shared" si="2"/>
        <v>5948100</v>
      </c>
      <c r="AZ31" s="20">
        <f t="shared" si="3"/>
        <v>77161727.25</v>
      </c>
      <c r="BA31" s="20">
        <f t="shared" si="4"/>
        <v>0</v>
      </c>
      <c r="BB31" s="20">
        <f t="shared" si="5"/>
        <v>0</v>
      </c>
      <c r="BC31" s="20">
        <f t="shared" si="6"/>
        <v>0</v>
      </c>
      <c r="BD31" s="20">
        <f t="shared" si="7"/>
        <v>0</v>
      </c>
      <c r="BE31" s="20">
        <f t="shared" si="8"/>
        <v>0</v>
      </c>
      <c r="BF31" s="20">
        <f t="shared" si="9"/>
        <v>0</v>
      </c>
      <c r="BG31" s="21">
        <f t="shared" si="10"/>
        <v>83109827.25</v>
      </c>
    </row>
    <row r="32" spans="1:59" s="16" customFormat="1" ht="15" customHeight="1" x14ac:dyDescent="0.2">
      <c r="A32" s="7">
        <v>1</v>
      </c>
      <c r="B32" s="11" t="s">
        <v>42</v>
      </c>
      <c r="C32" s="65">
        <v>13</v>
      </c>
      <c r="D32" s="65" t="s">
        <v>43</v>
      </c>
      <c r="E32" s="12" t="s">
        <v>18</v>
      </c>
      <c r="F32" s="12"/>
      <c r="G32" s="12"/>
      <c r="H32" s="12">
        <v>27313</v>
      </c>
      <c r="I32" s="12">
        <v>16112</v>
      </c>
      <c r="J32" s="12"/>
      <c r="K32" s="12"/>
      <c r="L32" s="12"/>
      <c r="M32" s="12"/>
      <c r="N32" s="12"/>
      <c r="O32" s="12"/>
      <c r="P32" s="12"/>
      <c r="Q32" s="12"/>
      <c r="R32" s="12"/>
      <c r="S32" s="12">
        <v>690</v>
      </c>
      <c r="T32" s="12">
        <v>439</v>
      </c>
      <c r="U32" s="12"/>
      <c r="V32" s="12"/>
      <c r="W32" s="12"/>
      <c r="X32" s="12"/>
      <c r="Y32" s="12"/>
      <c r="Z32" s="12"/>
      <c r="AA32" s="12"/>
      <c r="AB32" s="12"/>
      <c r="AC32" s="12"/>
      <c r="AD32" s="12">
        <v>9234</v>
      </c>
      <c r="AE32" s="12">
        <v>5786</v>
      </c>
      <c r="AF32" s="12"/>
      <c r="AG32" s="12"/>
      <c r="AH32" s="12"/>
      <c r="AI32" s="12"/>
      <c r="AJ32" s="12"/>
      <c r="AK32" s="12"/>
      <c r="AL32" s="12"/>
      <c r="AM32" s="12"/>
      <c r="AN32" s="12"/>
      <c r="AO32" s="12">
        <v>5911</v>
      </c>
      <c r="AP32" s="12">
        <v>2074.7647058823532</v>
      </c>
      <c r="AQ32" s="12"/>
      <c r="AR32" s="12"/>
      <c r="AS32" s="12"/>
      <c r="AT32" s="12"/>
      <c r="AU32" s="12"/>
      <c r="AV32" s="12"/>
      <c r="AW32" s="13">
        <f t="shared" si="0"/>
        <v>0</v>
      </c>
      <c r="AX32" s="14">
        <f t="shared" si="1"/>
        <v>0</v>
      </c>
      <c r="AY32" s="14">
        <f t="shared" si="2"/>
        <v>43148</v>
      </c>
      <c r="AZ32" s="14">
        <f t="shared" si="3"/>
        <v>24411.764705882353</v>
      </c>
      <c r="BA32" s="14">
        <f t="shared" si="4"/>
        <v>0</v>
      </c>
      <c r="BB32" s="14">
        <f t="shared" si="5"/>
        <v>0</v>
      </c>
      <c r="BC32" s="14">
        <f t="shared" si="6"/>
        <v>0</v>
      </c>
      <c r="BD32" s="14">
        <f t="shared" si="7"/>
        <v>0</v>
      </c>
      <c r="BE32" s="14">
        <f t="shared" si="8"/>
        <v>0</v>
      </c>
      <c r="BF32" s="14">
        <f t="shared" si="9"/>
        <v>0</v>
      </c>
      <c r="BG32" s="15"/>
    </row>
    <row r="33" spans="1:59" s="24" customFormat="1" ht="13.5" customHeight="1" x14ac:dyDescent="0.2">
      <c r="A33" s="7">
        <v>1</v>
      </c>
      <c r="B33" s="23"/>
      <c r="C33" s="66"/>
      <c r="D33" s="66"/>
      <c r="E33" s="18" t="s">
        <v>19</v>
      </c>
      <c r="F33" s="18"/>
      <c r="G33" s="18">
        <v>41774398.515000001</v>
      </c>
      <c r="H33" s="18">
        <v>14621322.015000001</v>
      </c>
      <c r="I33" s="18">
        <v>27153076.5</v>
      </c>
      <c r="J33" s="18"/>
      <c r="K33" s="18"/>
      <c r="L33" s="18"/>
      <c r="M33" s="18"/>
      <c r="N33" s="18"/>
      <c r="O33" s="18"/>
      <c r="P33" s="18">
        <v>41774398.515000001</v>
      </c>
      <c r="Q33" s="18"/>
      <c r="R33" s="18">
        <v>1110113.73</v>
      </c>
      <c r="S33" s="18">
        <v>369575.28</v>
      </c>
      <c r="T33" s="18">
        <v>740538.45</v>
      </c>
      <c r="U33" s="18"/>
      <c r="V33" s="18"/>
      <c r="W33" s="18"/>
      <c r="X33" s="18"/>
      <c r="Y33" s="18"/>
      <c r="Z33" s="18"/>
      <c r="AA33" s="18">
        <v>1110113.73</v>
      </c>
      <c r="AB33" s="18"/>
      <c r="AC33" s="18">
        <v>14693492.295</v>
      </c>
      <c r="AD33" s="18">
        <v>4943069.3699999992</v>
      </c>
      <c r="AE33" s="18">
        <v>9750422.9250000007</v>
      </c>
      <c r="AF33" s="18"/>
      <c r="AG33" s="18"/>
      <c r="AH33" s="18"/>
      <c r="AI33" s="18"/>
      <c r="AJ33" s="18"/>
      <c r="AK33" s="18"/>
      <c r="AL33" s="18">
        <v>14693492.295</v>
      </c>
      <c r="AM33" s="18"/>
      <c r="AN33" s="18">
        <v>6661475.46</v>
      </c>
      <c r="AO33" s="18">
        <v>3164488.335</v>
      </c>
      <c r="AP33" s="18">
        <v>3496987.125</v>
      </c>
      <c r="AQ33" s="18"/>
      <c r="AR33" s="18"/>
      <c r="AS33" s="18"/>
      <c r="AT33" s="18"/>
      <c r="AU33" s="18"/>
      <c r="AV33" s="18"/>
      <c r="AW33" s="19">
        <f t="shared" si="0"/>
        <v>0</v>
      </c>
      <c r="AX33" s="20">
        <f t="shared" si="1"/>
        <v>64239480</v>
      </c>
      <c r="AY33" s="20">
        <f t="shared" si="2"/>
        <v>23098455</v>
      </c>
      <c r="AZ33" s="20">
        <f t="shared" si="3"/>
        <v>41141025</v>
      </c>
      <c r="BA33" s="20">
        <f t="shared" si="4"/>
        <v>0</v>
      </c>
      <c r="BB33" s="20">
        <f t="shared" si="5"/>
        <v>0</v>
      </c>
      <c r="BC33" s="20">
        <f t="shared" si="6"/>
        <v>0</v>
      </c>
      <c r="BD33" s="20">
        <f t="shared" si="7"/>
        <v>0</v>
      </c>
      <c r="BE33" s="20">
        <f t="shared" si="8"/>
        <v>0</v>
      </c>
      <c r="BF33" s="20">
        <f t="shared" si="9"/>
        <v>0</v>
      </c>
      <c r="BG33" s="21">
        <f t="shared" si="10"/>
        <v>64239480</v>
      </c>
    </row>
    <row r="34" spans="1:59" s="16" customFormat="1" ht="19.5" customHeight="1" x14ac:dyDescent="0.2">
      <c r="A34" s="7">
        <v>1</v>
      </c>
      <c r="B34" s="11" t="s">
        <v>44</v>
      </c>
      <c r="C34" s="65">
        <v>14</v>
      </c>
      <c r="D34" s="65" t="s">
        <v>45</v>
      </c>
      <c r="E34" s="12" t="s">
        <v>18</v>
      </c>
      <c r="F34" s="12"/>
      <c r="G34" s="12"/>
      <c r="H34" s="12">
        <v>3156</v>
      </c>
      <c r="I34" s="12">
        <v>23787</v>
      </c>
      <c r="J34" s="12"/>
      <c r="K34" s="12"/>
      <c r="L34" s="12"/>
      <c r="M34" s="12"/>
      <c r="N34" s="12"/>
      <c r="O34" s="12"/>
      <c r="P34" s="12"/>
      <c r="Q34" s="12"/>
      <c r="R34" s="12"/>
      <c r="S34" s="12">
        <v>89</v>
      </c>
      <c r="T34" s="12">
        <v>695</v>
      </c>
      <c r="U34" s="12"/>
      <c r="V34" s="12"/>
      <c r="W34" s="12"/>
      <c r="X34" s="12"/>
      <c r="Y34" s="12"/>
      <c r="Z34" s="12"/>
      <c r="AA34" s="12"/>
      <c r="AB34" s="12"/>
      <c r="AC34" s="12"/>
      <c r="AD34" s="12">
        <v>1122</v>
      </c>
      <c r="AE34" s="12">
        <v>8307</v>
      </c>
      <c r="AF34" s="12"/>
      <c r="AG34" s="12"/>
      <c r="AH34" s="12"/>
      <c r="AI34" s="12"/>
      <c r="AJ34" s="12"/>
      <c r="AK34" s="12"/>
      <c r="AL34" s="12"/>
      <c r="AM34" s="12"/>
      <c r="AN34" s="12"/>
      <c r="AO34" s="12">
        <v>1189</v>
      </c>
      <c r="AP34" s="12">
        <v>3805.9411764705874</v>
      </c>
      <c r="AQ34" s="12"/>
      <c r="AR34" s="12"/>
      <c r="AS34" s="12"/>
      <c r="AT34" s="12"/>
      <c r="AU34" s="12"/>
      <c r="AV34" s="12"/>
      <c r="AW34" s="13">
        <f t="shared" si="0"/>
        <v>0</v>
      </c>
      <c r="AX34" s="14">
        <f t="shared" si="1"/>
        <v>0</v>
      </c>
      <c r="AY34" s="14">
        <f t="shared" si="2"/>
        <v>5556</v>
      </c>
      <c r="AZ34" s="14">
        <f t="shared" si="3"/>
        <v>36594.941176470587</v>
      </c>
      <c r="BA34" s="14">
        <f t="shared" si="4"/>
        <v>0</v>
      </c>
      <c r="BB34" s="14">
        <f t="shared" si="5"/>
        <v>0</v>
      </c>
      <c r="BC34" s="14">
        <f t="shared" si="6"/>
        <v>0</v>
      </c>
      <c r="BD34" s="14">
        <f t="shared" si="7"/>
        <v>0</v>
      </c>
      <c r="BE34" s="14">
        <f t="shared" si="8"/>
        <v>0</v>
      </c>
      <c r="BF34" s="14">
        <f t="shared" si="9"/>
        <v>0</v>
      </c>
      <c r="BG34" s="15"/>
    </row>
    <row r="35" spans="1:59" s="24" customFormat="1" ht="21" customHeight="1" x14ac:dyDescent="0.2">
      <c r="A35" s="7">
        <v>1</v>
      </c>
      <c r="B35" s="23"/>
      <c r="C35" s="66"/>
      <c r="D35" s="66"/>
      <c r="E35" s="18" t="s">
        <v>19</v>
      </c>
      <c r="F35" s="18"/>
      <c r="G35" s="18">
        <v>41776886.803499997</v>
      </c>
      <c r="H35" s="18">
        <v>1689260.4</v>
      </c>
      <c r="I35" s="18">
        <v>40087626.403499998</v>
      </c>
      <c r="J35" s="18"/>
      <c r="K35" s="18"/>
      <c r="L35" s="18"/>
      <c r="M35" s="18"/>
      <c r="N35" s="18"/>
      <c r="O35" s="18"/>
      <c r="P35" s="18">
        <v>41776886.803499997</v>
      </c>
      <c r="Q35" s="18"/>
      <c r="R35" s="18">
        <v>1219376.9564100001</v>
      </c>
      <c r="S35" s="18">
        <v>47584.800000000003</v>
      </c>
      <c r="T35" s="18">
        <v>1171792.1564100001</v>
      </c>
      <c r="U35" s="18"/>
      <c r="V35" s="18"/>
      <c r="W35" s="18"/>
      <c r="X35" s="18"/>
      <c r="Y35" s="18"/>
      <c r="Z35" s="18"/>
      <c r="AA35" s="18">
        <v>1219376.9564100001</v>
      </c>
      <c r="AB35" s="18"/>
      <c r="AC35" s="18">
        <v>14600590.705529999</v>
      </c>
      <c r="AD35" s="18">
        <v>600758.1</v>
      </c>
      <c r="AE35" s="18">
        <v>13999832.605529999</v>
      </c>
      <c r="AF35" s="18"/>
      <c r="AG35" s="18"/>
      <c r="AH35" s="18"/>
      <c r="AI35" s="18"/>
      <c r="AJ35" s="18"/>
      <c r="AK35" s="18"/>
      <c r="AL35" s="18">
        <v>14600590.705529999</v>
      </c>
      <c r="AM35" s="18"/>
      <c r="AN35" s="18">
        <v>7050466.9245600002</v>
      </c>
      <c r="AO35" s="18">
        <v>636446.69999999995</v>
      </c>
      <c r="AP35" s="18">
        <v>6414020.22456</v>
      </c>
      <c r="AQ35" s="18"/>
      <c r="AR35" s="18"/>
      <c r="AS35" s="18"/>
      <c r="AT35" s="18"/>
      <c r="AU35" s="18"/>
      <c r="AV35" s="18"/>
      <c r="AW35" s="19">
        <f t="shared" si="0"/>
        <v>0</v>
      </c>
      <c r="AX35" s="20">
        <f t="shared" si="1"/>
        <v>64647321.389999993</v>
      </c>
      <c r="AY35" s="20">
        <f t="shared" si="2"/>
        <v>2974050</v>
      </c>
      <c r="AZ35" s="20">
        <f t="shared" si="3"/>
        <v>61673271.390000001</v>
      </c>
      <c r="BA35" s="20">
        <f t="shared" si="4"/>
        <v>0</v>
      </c>
      <c r="BB35" s="20">
        <f t="shared" si="5"/>
        <v>0</v>
      </c>
      <c r="BC35" s="20">
        <f t="shared" si="6"/>
        <v>0</v>
      </c>
      <c r="BD35" s="20">
        <f t="shared" si="7"/>
        <v>0</v>
      </c>
      <c r="BE35" s="20">
        <f t="shared" si="8"/>
        <v>0</v>
      </c>
      <c r="BF35" s="20">
        <f t="shared" si="9"/>
        <v>0</v>
      </c>
      <c r="BG35" s="21">
        <f t="shared" si="10"/>
        <v>64647321.389999993</v>
      </c>
    </row>
    <row r="36" spans="1:59" s="16" customFormat="1" ht="16.5" customHeight="1" x14ac:dyDescent="0.2">
      <c r="A36" s="7">
        <v>1</v>
      </c>
      <c r="B36" s="11" t="s">
        <v>46</v>
      </c>
      <c r="C36" s="65">
        <v>15</v>
      </c>
      <c r="D36" s="65" t="s">
        <v>47</v>
      </c>
      <c r="E36" s="12" t="s">
        <v>18</v>
      </c>
      <c r="F36" s="12"/>
      <c r="G36" s="12"/>
      <c r="H36" s="12">
        <v>30294</v>
      </c>
      <c r="I36" s="12">
        <v>17420</v>
      </c>
      <c r="J36" s="12"/>
      <c r="K36" s="12"/>
      <c r="L36" s="12">
        <v>1824</v>
      </c>
      <c r="M36" s="12"/>
      <c r="N36" s="12"/>
      <c r="O36" s="12">
        <v>834</v>
      </c>
      <c r="P36" s="12"/>
      <c r="Q36" s="12"/>
      <c r="R36" s="12"/>
      <c r="S36" s="12">
        <v>950</v>
      </c>
      <c r="T36" s="12">
        <v>574</v>
      </c>
      <c r="U36" s="12"/>
      <c r="V36" s="12"/>
      <c r="W36" s="12">
        <v>96</v>
      </c>
      <c r="X36" s="12"/>
      <c r="Y36" s="12"/>
      <c r="Z36" s="12">
        <v>8</v>
      </c>
      <c r="AA36" s="12"/>
      <c r="AB36" s="12"/>
      <c r="AC36" s="12"/>
      <c r="AD36" s="12">
        <v>13082</v>
      </c>
      <c r="AE36" s="12">
        <v>7964</v>
      </c>
      <c r="AF36" s="12"/>
      <c r="AG36" s="12"/>
      <c r="AH36" s="12">
        <v>782</v>
      </c>
      <c r="AI36" s="12"/>
      <c r="AJ36" s="12"/>
      <c r="AK36" s="12">
        <v>340</v>
      </c>
      <c r="AL36" s="12"/>
      <c r="AM36" s="12"/>
      <c r="AN36" s="12"/>
      <c r="AO36" s="12">
        <v>5842</v>
      </c>
      <c r="AP36" s="12">
        <v>3238</v>
      </c>
      <c r="AQ36" s="12"/>
      <c r="AR36" s="12"/>
      <c r="AS36" s="12">
        <v>542</v>
      </c>
      <c r="AT36" s="12"/>
      <c r="AU36" s="12"/>
      <c r="AV36" s="12">
        <v>122</v>
      </c>
      <c r="AW36" s="13">
        <f t="shared" si="0"/>
        <v>0</v>
      </c>
      <c r="AX36" s="14">
        <f t="shared" si="1"/>
        <v>0</v>
      </c>
      <c r="AY36" s="14">
        <f t="shared" si="2"/>
        <v>50168</v>
      </c>
      <c r="AZ36" s="14">
        <f t="shared" si="3"/>
        <v>29196</v>
      </c>
      <c r="BA36" s="14">
        <f t="shared" si="4"/>
        <v>0</v>
      </c>
      <c r="BB36" s="14">
        <f t="shared" si="5"/>
        <v>0</v>
      </c>
      <c r="BC36" s="14">
        <f t="shared" si="6"/>
        <v>3244</v>
      </c>
      <c r="BD36" s="14">
        <f t="shared" si="7"/>
        <v>0</v>
      </c>
      <c r="BE36" s="14">
        <f t="shared" si="8"/>
        <v>0</v>
      </c>
      <c r="BF36" s="14">
        <f t="shared" si="9"/>
        <v>1304</v>
      </c>
      <c r="BG36" s="15"/>
    </row>
    <row r="37" spans="1:59" s="24" customFormat="1" x14ac:dyDescent="0.2">
      <c r="A37" s="7">
        <v>1</v>
      </c>
      <c r="B37" s="23"/>
      <c r="C37" s="66"/>
      <c r="D37" s="66"/>
      <c r="E37" s="18" t="s">
        <v>19</v>
      </c>
      <c r="F37" s="18"/>
      <c r="G37" s="18">
        <v>46743627.109999999</v>
      </c>
      <c r="H37" s="18">
        <v>17871891.829999998</v>
      </c>
      <c r="I37" s="18">
        <v>28871735.280000001</v>
      </c>
      <c r="J37" s="18"/>
      <c r="K37" s="18"/>
      <c r="L37" s="18">
        <v>65710268.729999997</v>
      </c>
      <c r="M37" s="18"/>
      <c r="N37" s="18"/>
      <c r="O37" s="18">
        <v>12874892.98</v>
      </c>
      <c r="P37" s="18">
        <v>125328788.81999999</v>
      </c>
      <c r="Q37" s="18"/>
      <c r="R37" s="18">
        <v>1511378.75</v>
      </c>
      <c r="S37" s="18">
        <v>559728.91</v>
      </c>
      <c r="T37" s="18">
        <v>951649.84</v>
      </c>
      <c r="U37" s="18"/>
      <c r="V37" s="18"/>
      <c r="W37" s="18">
        <v>3507665.59</v>
      </c>
      <c r="X37" s="18"/>
      <c r="Y37" s="18"/>
      <c r="Z37" s="18">
        <v>140599.46</v>
      </c>
      <c r="AA37" s="18">
        <v>5159643.8</v>
      </c>
      <c r="AB37" s="18"/>
      <c r="AC37" s="18">
        <v>20916911.27</v>
      </c>
      <c r="AD37" s="18">
        <v>7716979.5300000003</v>
      </c>
      <c r="AE37" s="18">
        <v>13199931.74</v>
      </c>
      <c r="AF37" s="18"/>
      <c r="AG37" s="18"/>
      <c r="AH37" s="18">
        <v>28061324.73</v>
      </c>
      <c r="AI37" s="18"/>
      <c r="AJ37" s="18"/>
      <c r="AK37" s="18">
        <v>5202179.8499999996</v>
      </c>
      <c r="AL37" s="18">
        <v>54180415.849999994</v>
      </c>
      <c r="AM37" s="18"/>
      <c r="AN37" s="18">
        <v>8807403.120000001</v>
      </c>
      <c r="AO37" s="18">
        <v>3442300.24</v>
      </c>
      <c r="AP37" s="18">
        <v>5365102.88</v>
      </c>
      <c r="AQ37" s="18"/>
      <c r="AR37" s="18"/>
      <c r="AS37" s="18">
        <v>19642927.309999999</v>
      </c>
      <c r="AT37" s="18"/>
      <c r="AU37" s="18"/>
      <c r="AV37" s="18">
        <v>1867964.19</v>
      </c>
      <c r="AW37" s="19">
        <f t="shared" si="0"/>
        <v>0</v>
      </c>
      <c r="AX37" s="20">
        <f t="shared" si="1"/>
        <v>77979320.25</v>
      </c>
      <c r="AY37" s="20">
        <f t="shared" si="2"/>
        <v>29590900.509999998</v>
      </c>
      <c r="AZ37" s="20">
        <f t="shared" si="3"/>
        <v>48388419.740000002</v>
      </c>
      <c r="BA37" s="20">
        <f t="shared" si="4"/>
        <v>0</v>
      </c>
      <c r="BB37" s="20">
        <f t="shared" si="5"/>
        <v>0</v>
      </c>
      <c r="BC37" s="20">
        <f t="shared" si="6"/>
        <v>116922186.35999998</v>
      </c>
      <c r="BD37" s="20">
        <f t="shared" si="7"/>
        <v>0</v>
      </c>
      <c r="BE37" s="20">
        <f t="shared" si="8"/>
        <v>0</v>
      </c>
      <c r="BF37" s="20">
        <f t="shared" si="9"/>
        <v>20085636.48</v>
      </c>
      <c r="BG37" s="21">
        <f t="shared" si="10"/>
        <v>214987143.08999997</v>
      </c>
    </row>
    <row r="38" spans="1:59" s="16" customFormat="1" ht="13.5" customHeight="1" x14ac:dyDescent="0.2">
      <c r="A38" s="7">
        <v>1</v>
      </c>
      <c r="B38" s="11" t="s">
        <v>48</v>
      </c>
      <c r="C38" s="65">
        <v>16</v>
      </c>
      <c r="D38" s="65" t="s">
        <v>49</v>
      </c>
      <c r="E38" s="12" t="s">
        <v>18</v>
      </c>
      <c r="F38" s="12"/>
      <c r="G38" s="12"/>
      <c r="H38" s="12">
        <v>19798</v>
      </c>
      <c r="I38" s="12">
        <v>6554</v>
      </c>
      <c r="J38" s="12"/>
      <c r="K38" s="12"/>
      <c r="L38" s="12">
        <v>958</v>
      </c>
      <c r="M38" s="12"/>
      <c r="N38" s="12"/>
      <c r="O38" s="12">
        <v>288</v>
      </c>
      <c r="P38" s="12"/>
      <c r="Q38" s="12"/>
      <c r="R38" s="12"/>
      <c r="S38" s="12">
        <v>626</v>
      </c>
      <c r="T38" s="12">
        <v>220</v>
      </c>
      <c r="U38" s="12"/>
      <c r="V38" s="12"/>
      <c r="W38" s="12">
        <v>56</v>
      </c>
      <c r="X38" s="12"/>
      <c r="Y38" s="12"/>
      <c r="Z38" s="12">
        <v>8</v>
      </c>
      <c r="AA38" s="12"/>
      <c r="AB38" s="12"/>
      <c r="AC38" s="12"/>
      <c r="AD38" s="12">
        <v>6910</v>
      </c>
      <c r="AE38" s="12">
        <v>2110</v>
      </c>
      <c r="AF38" s="12"/>
      <c r="AG38" s="12"/>
      <c r="AH38" s="12">
        <v>344</v>
      </c>
      <c r="AI38" s="12"/>
      <c r="AJ38" s="12"/>
      <c r="AK38" s="12">
        <v>128</v>
      </c>
      <c r="AL38" s="12"/>
      <c r="AM38" s="12"/>
      <c r="AN38" s="12"/>
      <c r="AO38" s="12">
        <v>3878</v>
      </c>
      <c r="AP38" s="12">
        <v>1256</v>
      </c>
      <c r="AQ38" s="12"/>
      <c r="AR38" s="12"/>
      <c r="AS38" s="12">
        <v>262</v>
      </c>
      <c r="AT38" s="12"/>
      <c r="AU38" s="12"/>
      <c r="AV38" s="12">
        <v>68</v>
      </c>
      <c r="AW38" s="13">
        <f t="shared" si="0"/>
        <v>0</v>
      </c>
      <c r="AX38" s="14">
        <f t="shared" si="1"/>
        <v>0</v>
      </c>
      <c r="AY38" s="14">
        <f t="shared" si="2"/>
        <v>31212</v>
      </c>
      <c r="AZ38" s="14">
        <f t="shared" si="3"/>
        <v>10140</v>
      </c>
      <c r="BA38" s="14">
        <f t="shared" si="4"/>
        <v>0</v>
      </c>
      <c r="BB38" s="14">
        <f t="shared" si="5"/>
        <v>0</v>
      </c>
      <c r="BC38" s="14">
        <f t="shared" si="6"/>
        <v>1620</v>
      </c>
      <c r="BD38" s="14">
        <f t="shared" si="7"/>
        <v>0</v>
      </c>
      <c r="BE38" s="14">
        <f t="shared" si="8"/>
        <v>0</v>
      </c>
      <c r="BF38" s="14">
        <f t="shared" si="9"/>
        <v>492</v>
      </c>
      <c r="BG38" s="15"/>
    </row>
    <row r="39" spans="1:59" s="24" customFormat="1" x14ac:dyDescent="0.2">
      <c r="A39" s="7">
        <v>1</v>
      </c>
      <c r="B39" s="23"/>
      <c r="C39" s="66"/>
      <c r="D39" s="66"/>
      <c r="E39" s="18" t="s">
        <v>19</v>
      </c>
      <c r="F39" s="18"/>
      <c r="G39" s="18">
        <v>22564677.810000002</v>
      </c>
      <c r="H39" s="18">
        <v>11697476.210000001</v>
      </c>
      <c r="I39" s="18">
        <v>10867201.6</v>
      </c>
      <c r="J39" s="18"/>
      <c r="K39" s="18"/>
      <c r="L39" s="18">
        <v>34962195.130000003</v>
      </c>
      <c r="M39" s="18"/>
      <c r="N39" s="18"/>
      <c r="O39" s="18">
        <v>4418142.72</v>
      </c>
      <c r="P39" s="18">
        <v>61945015.660000004</v>
      </c>
      <c r="Q39" s="18"/>
      <c r="R39" s="18">
        <v>734852.8</v>
      </c>
      <c r="S39" s="18">
        <v>369677.39</v>
      </c>
      <c r="T39" s="18">
        <v>365175.41</v>
      </c>
      <c r="U39" s="18"/>
      <c r="V39" s="18"/>
      <c r="W39" s="18">
        <v>2074028.52</v>
      </c>
      <c r="X39" s="18"/>
      <c r="Y39" s="18"/>
      <c r="Z39" s="18">
        <v>120221.57</v>
      </c>
      <c r="AA39" s="18">
        <v>2929102.8899999997</v>
      </c>
      <c r="AB39" s="18"/>
      <c r="AC39" s="18">
        <v>7583151.71</v>
      </c>
      <c r="AD39" s="18">
        <v>4083438.16</v>
      </c>
      <c r="AE39" s="18">
        <v>3499713.55</v>
      </c>
      <c r="AF39" s="18"/>
      <c r="AG39" s="18"/>
      <c r="AH39" s="18">
        <v>12562687.060000001</v>
      </c>
      <c r="AI39" s="18"/>
      <c r="AJ39" s="18"/>
      <c r="AK39" s="18">
        <v>1938572.83</v>
      </c>
      <c r="AL39" s="18">
        <v>22084411.600000001</v>
      </c>
      <c r="AM39" s="18"/>
      <c r="AN39" s="18">
        <v>4370681.59</v>
      </c>
      <c r="AO39" s="18">
        <v>2288072.13</v>
      </c>
      <c r="AP39" s="18">
        <v>2082609.46</v>
      </c>
      <c r="AQ39" s="18"/>
      <c r="AR39" s="18"/>
      <c r="AS39" s="18">
        <v>9659047.1300000008</v>
      </c>
      <c r="AT39" s="18"/>
      <c r="AU39" s="18"/>
      <c r="AV39" s="18">
        <v>1036911.05</v>
      </c>
      <c r="AW39" s="19">
        <f t="shared" si="0"/>
        <v>0</v>
      </c>
      <c r="AX39" s="20">
        <f t="shared" si="1"/>
        <v>35253363.910000004</v>
      </c>
      <c r="AY39" s="20">
        <f t="shared" si="2"/>
        <v>18438663.890000001</v>
      </c>
      <c r="AZ39" s="20">
        <f t="shared" si="3"/>
        <v>16814700.02</v>
      </c>
      <c r="BA39" s="20">
        <f t="shared" si="4"/>
        <v>0</v>
      </c>
      <c r="BB39" s="20">
        <f t="shared" si="5"/>
        <v>0</v>
      </c>
      <c r="BC39" s="20">
        <f t="shared" si="6"/>
        <v>59257957.840000004</v>
      </c>
      <c r="BD39" s="20">
        <f t="shared" si="7"/>
        <v>0</v>
      </c>
      <c r="BE39" s="20">
        <f t="shared" si="8"/>
        <v>0</v>
      </c>
      <c r="BF39" s="20">
        <f t="shared" si="9"/>
        <v>7513848.1699999999</v>
      </c>
      <c r="BG39" s="21">
        <f t="shared" si="10"/>
        <v>102025169.92000002</v>
      </c>
    </row>
    <row r="40" spans="1:59" s="16" customFormat="1" ht="16.5" customHeight="1" x14ac:dyDescent="0.2">
      <c r="A40" s="7">
        <v>1</v>
      </c>
      <c r="B40" s="11" t="s">
        <v>50</v>
      </c>
      <c r="C40" s="65">
        <v>17</v>
      </c>
      <c r="D40" s="65" t="s">
        <v>51</v>
      </c>
      <c r="E40" s="12" t="s">
        <v>18</v>
      </c>
      <c r="F40" s="12"/>
      <c r="G40" s="12"/>
      <c r="H40" s="12">
        <v>12578</v>
      </c>
      <c r="I40" s="12">
        <v>5412</v>
      </c>
      <c r="J40" s="12"/>
      <c r="K40" s="12"/>
      <c r="L40" s="12">
        <v>1376</v>
      </c>
      <c r="M40" s="12"/>
      <c r="N40" s="12"/>
      <c r="O40" s="12">
        <v>292</v>
      </c>
      <c r="P40" s="12"/>
      <c r="Q40" s="12"/>
      <c r="R40" s="12"/>
      <c r="S40" s="12">
        <v>274</v>
      </c>
      <c r="T40" s="12">
        <v>194</v>
      </c>
      <c r="U40" s="12"/>
      <c r="V40" s="12"/>
      <c r="W40" s="12">
        <v>27</v>
      </c>
      <c r="X40" s="12"/>
      <c r="Y40" s="12"/>
      <c r="Z40" s="12">
        <v>4</v>
      </c>
      <c r="AA40" s="12"/>
      <c r="AB40" s="12"/>
      <c r="AC40" s="12"/>
      <c r="AD40" s="12">
        <v>5094</v>
      </c>
      <c r="AE40" s="12">
        <v>2362</v>
      </c>
      <c r="AF40" s="12"/>
      <c r="AG40" s="12"/>
      <c r="AH40" s="12">
        <v>494</v>
      </c>
      <c r="AI40" s="12"/>
      <c r="AJ40" s="12"/>
      <c r="AK40" s="12">
        <v>106</v>
      </c>
      <c r="AL40" s="12"/>
      <c r="AM40" s="12"/>
      <c r="AN40" s="12"/>
      <c r="AO40" s="12">
        <v>1536</v>
      </c>
      <c r="AP40" s="12">
        <v>704</v>
      </c>
      <c r="AQ40" s="12"/>
      <c r="AR40" s="12"/>
      <c r="AS40" s="12">
        <v>204</v>
      </c>
      <c r="AT40" s="12"/>
      <c r="AU40" s="12"/>
      <c r="AV40" s="12">
        <v>36</v>
      </c>
      <c r="AW40" s="13">
        <f t="shared" ref="AW40:AW71" si="11">AM40+AB40+Q40+F40</f>
        <v>0</v>
      </c>
      <c r="AX40" s="14">
        <f t="shared" ref="AX40:AX71" si="12">AN40+AC40+R40+G40</f>
        <v>0</v>
      </c>
      <c r="AY40" s="14">
        <f t="shared" ref="AY40:AY71" si="13">AO40+AD40+S40+H40</f>
        <v>19482</v>
      </c>
      <c r="AZ40" s="14">
        <f t="shared" ref="AZ40:AZ71" si="14">AP40+AE40+T40+I40</f>
        <v>8672</v>
      </c>
      <c r="BA40" s="14">
        <f t="shared" ref="BA40:BA71" si="15">AQ40+AF40+U40+J40</f>
        <v>0</v>
      </c>
      <c r="BB40" s="14">
        <f t="shared" ref="BB40:BB71" si="16">AR40+AG40+V40+K40</f>
        <v>0</v>
      </c>
      <c r="BC40" s="14">
        <f t="shared" ref="BC40:BC71" si="17">AS40+AH40+W40+L40</f>
        <v>2101</v>
      </c>
      <c r="BD40" s="14">
        <f t="shared" ref="BD40:BD71" si="18">AT40+AI40+X40+M40</f>
        <v>0</v>
      </c>
      <c r="BE40" s="14">
        <f t="shared" ref="BE40:BE71" si="19">AU40+AJ40+Y40+N40</f>
        <v>0</v>
      </c>
      <c r="BF40" s="14">
        <f t="shared" ref="BF40:BF71" si="20">AV40+AK40+Z40+O40</f>
        <v>438</v>
      </c>
      <c r="BG40" s="15"/>
    </row>
    <row r="41" spans="1:59" s="24" customFormat="1" x14ac:dyDescent="0.2">
      <c r="A41" s="7">
        <v>1</v>
      </c>
      <c r="B41" s="23"/>
      <c r="C41" s="66"/>
      <c r="D41" s="66"/>
      <c r="E41" s="18" t="s">
        <v>19</v>
      </c>
      <c r="F41" s="18"/>
      <c r="G41" s="18">
        <v>16423063.279999999</v>
      </c>
      <c r="H41" s="18">
        <v>7450761.8399999999</v>
      </c>
      <c r="I41" s="18">
        <v>8972301.4399999995</v>
      </c>
      <c r="J41" s="18"/>
      <c r="K41" s="18"/>
      <c r="L41" s="18">
        <v>47412585.759999998</v>
      </c>
      <c r="M41" s="18"/>
      <c r="N41" s="18"/>
      <c r="O41" s="18">
        <v>4442623.4400000004</v>
      </c>
      <c r="P41" s="18">
        <v>68278272.479999989</v>
      </c>
      <c r="Q41" s="18"/>
      <c r="R41" s="18">
        <v>479558.37</v>
      </c>
      <c r="S41" s="18">
        <v>160854.41</v>
      </c>
      <c r="T41" s="18">
        <v>318703.96000000002</v>
      </c>
      <c r="U41" s="18"/>
      <c r="V41" s="18"/>
      <c r="W41" s="18">
        <v>942452.01</v>
      </c>
      <c r="X41" s="18"/>
      <c r="Y41" s="18"/>
      <c r="Z41" s="18">
        <v>46694.239999999998</v>
      </c>
      <c r="AA41" s="18">
        <v>1468704.62</v>
      </c>
      <c r="AB41" s="18"/>
      <c r="AC41" s="18">
        <v>6935721.8200000003</v>
      </c>
      <c r="AD41" s="18">
        <v>3018680.9</v>
      </c>
      <c r="AE41" s="18">
        <v>3917040.92</v>
      </c>
      <c r="AF41" s="18"/>
      <c r="AG41" s="18"/>
      <c r="AH41" s="18">
        <v>17109128.809999999</v>
      </c>
      <c r="AI41" s="18"/>
      <c r="AJ41" s="18"/>
      <c r="AK41" s="18">
        <v>1600945.38</v>
      </c>
      <c r="AL41" s="18">
        <v>25645796.009999998</v>
      </c>
      <c r="AM41" s="18"/>
      <c r="AN41" s="18">
        <v>2074849.52</v>
      </c>
      <c r="AO41" s="18">
        <v>908975.84</v>
      </c>
      <c r="AP41" s="18">
        <v>1165873.68</v>
      </c>
      <c r="AQ41" s="18"/>
      <c r="AR41" s="18"/>
      <c r="AS41" s="18">
        <v>7032141.9199999999</v>
      </c>
      <c r="AT41" s="18"/>
      <c r="AU41" s="18"/>
      <c r="AV41" s="18">
        <v>580342.69999999995</v>
      </c>
      <c r="AW41" s="19">
        <f t="shared" si="11"/>
        <v>0</v>
      </c>
      <c r="AX41" s="20">
        <f t="shared" si="12"/>
        <v>25913192.989999998</v>
      </c>
      <c r="AY41" s="20">
        <f t="shared" si="13"/>
        <v>11539272.99</v>
      </c>
      <c r="AZ41" s="20">
        <f t="shared" si="14"/>
        <v>14373920</v>
      </c>
      <c r="BA41" s="20">
        <f t="shared" si="15"/>
        <v>0</v>
      </c>
      <c r="BB41" s="20">
        <f t="shared" si="16"/>
        <v>0</v>
      </c>
      <c r="BC41" s="20">
        <f t="shared" si="17"/>
        <v>72496308.5</v>
      </c>
      <c r="BD41" s="20">
        <f t="shared" si="18"/>
        <v>0</v>
      </c>
      <c r="BE41" s="20">
        <f t="shared" si="19"/>
        <v>0</v>
      </c>
      <c r="BF41" s="20">
        <f t="shared" si="20"/>
        <v>6670605.7600000007</v>
      </c>
      <c r="BG41" s="21">
        <f t="shared" si="10"/>
        <v>105080107.25</v>
      </c>
    </row>
    <row r="42" spans="1:59" s="16" customFormat="1" ht="15.75" customHeight="1" x14ac:dyDescent="0.2">
      <c r="A42" s="7">
        <v>1</v>
      </c>
      <c r="B42" s="11" t="s">
        <v>52</v>
      </c>
      <c r="C42" s="65">
        <v>18</v>
      </c>
      <c r="D42" s="65" t="s">
        <v>53</v>
      </c>
      <c r="E42" s="12" t="s">
        <v>18</v>
      </c>
      <c r="F42" s="12"/>
      <c r="G42" s="12"/>
      <c r="H42" s="12">
        <v>49934</v>
      </c>
      <c r="I42" s="12">
        <v>20451</v>
      </c>
      <c r="J42" s="12">
        <v>7872</v>
      </c>
      <c r="K42" s="12"/>
      <c r="L42" s="12"/>
      <c r="M42" s="12"/>
      <c r="N42" s="12"/>
      <c r="O42" s="12">
        <v>562</v>
      </c>
      <c r="P42" s="12"/>
      <c r="Q42" s="12"/>
      <c r="R42" s="12"/>
      <c r="S42" s="12">
        <v>1958</v>
      </c>
      <c r="T42" s="12">
        <v>802</v>
      </c>
      <c r="U42" s="12">
        <v>360</v>
      </c>
      <c r="V42" s="12"/>
      <c r="W42" s="12"/>
      <c r="X42" s="12"/>
      <c r="Y42" s="12"/>
      <c r="Z42" s="12">
        <v>16</v>
      </c>
      <c r="AA42" s="12"/>
      <c r="AB42" s="12"/>
      <c r="AC42" s="12"/>
      <c r="AD42" s="12">
        <v>23719</v>
      </c>
      <c r="AE42" s="12">
        <v>9714</v>
      </c>
      <c r="AF42" s="12">
        <v>4006</v>
      </c>
      <c r="AG42" s="12"/>
      <c r="AH42" s="12"/>
      <c r="AI42" s="12"/>
      <c r="AJ42" s="12"/>
      <c r="AK42" s="12">
        <v>272</v>
      </c>
      <c r="AL42" s="12"/>
      <c r="AM42" s="12"/>
      <c r="AN42" s="12"/>
      <c r="AO42" s="12">
        <v>9848</v>
      </c>
      <c r="AP42" s="12">
        <v>4033</v>
      </c>
      <c r="AQ42" s="12">
        <v>1622</v>
      </c>
      <c r="AR42" s="12"/>
      <c r="AS42" s="12"/>
      <c r="AT42" s="12"/>
      <c r="AU42" s="12"/>
      <c r="AV42" s="12">
        <v>140</v>
      </c>
      <c r="AW42" s="13">
        <f t="shared" si="11"/>
        <v>0</v>
      </c>
      <c r="AX42" s="14">
        <f t="shared" si="12"/>
        <v>0</v>
      </c>
      <c r="AY42" s="14">
        <f t="shared" si="13"/>
        <v>85459</v>
      </c>
      <c r="AZ42" s="14">
        <f t="shared" si="14"/>
        <v>35000</v>
      </c>
      <c r="BA42" s="14">
        <f t="shared" si="15"/>
        <v>13860</v>
      </c>
      <c r="BB42" s="14">
        <f t="shared" si="16"/>
        <v>0</v>
      </c>
      <c r="BC42" s="14">
        <f t="shared" si="17"/>
        <v>0</v>
      </c>
      <c r="BD42" s="14">
        <f t="shared" si="18"/>
        <v>0</v>
      </c>
      <c r="BE42" s="14">
        <f t="shared" si="19"/>
        <v>0</v>
      </c>
      <c r="BF42" s="14">
        <f t="shared" si="20"/>
        <v>990</v>
      </c>
      <c r="BG42" s="15"/>
    </row>
    <row r="43" spans="1:59" s="24" customFormat="1" ht="16.5" customHeight="1" x14ac:dyDescent="0.2">
      <c r="A43" s="7">
        <v>1</v>
      </c>
      <c r="B43" s="23"/>
      <c r="C43" s="66"/>
      <c r="D43" s="66"/>
      <c r="E43" s="18" t="s">
        <v>19</v>
      </c>
      <c r="F43" s="18"/>
      <c r="G43" s="18">
        <v>86314633.939600006</v>
      </c>
      <c r="H43" s="18">
        <v>33300936.260000002</v>
      </c>
      <c r="I43" s="18">
        <v>46628958.950000003</v>
      </c>
      <c r="J43" s="18">
        <v>6384738.7296000002</v>
      </c>
      <c r="K43" s="18"/>
      <c r="L43" s="18"/>
      <c r="M43" s="18"/>
      <c r="N43" s="18"/>
      <c r="O43" s="18">
        <v>8086980.4299999997</v>
      </c>
      <c r="P43" s="18">
        <v>94401614.369599998</v>
      </c>
      <c r="Q43" s="18"/>
      <c r="R43" s="18">
        <v>3419270.7171999998</v>
      </c>
      <c r="S43" s="18">
        <v>1305919.07</v>
      </c>
      <c r="T43" s="18">
        <v>1821092.48</v>
      </c>
      <c r="U43" s="18">
        <v>292259.16719999997</v>
      </c>
      <c r="V43" s="18"/>
      <c r="W43" s="18"/>
      <c r="X43" s="18"/>
      <c r="Y43" s="18"/>
      <c r="Z43" s="18">
        <v>213564.62</v>
      </c>
      <c r="AA43" s="18">
        <v>3632835.3372</v>
      </c>
      <c r="AB43" s="18"/>
      <c r="AC43" s="18">
        <v>41151606.9208</v>
      </c>
      <c r="AD43" s="18">
        <v>15818378.1</v>
      </c>
      <c r="AE43" s="18">
        <v>22084655.77</v>
      </c>
      <c r="AF43" s="18">
        <v>3248573.0507999999</v>
      </c>
      <c r="AG43" s="18"/>
      <c r="AH43" s="18"/>
      <c r="AI43" s="18"/>
      <c r="AJ43" s="18"/>
      <c r="AK43" s="18">
        <v>3958064.36</v>
      </c>
      <c r="AL43" s="18">
        <v>45109671.2808</v>
      </c>
      <c r="AM43" s="18"/>
      <c r="AN43" s="18">
        <v>17046485.632399999</v>
      </c>
      <c r="AO43" s="18">
        <v>6567154.96</v>
      </c>
      <c r="AP43" s="18">
        <v>9164164.4199999999</v>
      </c>
      <c r="AQ43" s="18">
        <v>1315166.2523999999</v>
      </c>
      <c r="AR43" s="18"/>
      <c r="AS43" s="18"/>
      <c r="AT43" s="18"/>
      <c r="AU43" s="18"/>
      <c r="AV43" s="18">
        <v>1979032.18</v>
      </c>
      <c r="AW43" s="19">
        <f t="shared" si="11"/>
        <v>0</v>
      </c>
      <c r="AX43" s="20">
        <f t="shared" si="12"/>
        <v>147931997.21000001</v>
      </c>
      <c r="AY43" s="20">
        <f t="shared" si="13"/>
        <v>56992388.390000001</v>
      </c>
      <c r="AZ43" s="20">
        <f t="shared" si="14"/>
        <v>79698871.620000005</v>
      </c>
      <c r="BA43" s="20">
        <f t="shared" si="15"/>
        <v>11240737.199999999</v>
      </c>
      <c r="BB43" s="20">
        <f t="shared" si="16"/>
        <v>0</v>
      </c>
      <c r="BC43" s="20">
        <f t="shared" si="17"/>
        <v>0</v>
      </c>
      <c r="BD43" s="20">
        <f t="shared" si="18"/>
        <v>0</v>
      </c>
      <c r="BE43" s="20">
        <f t="shared" si="19"/>
        <v>0</v>
      </c>
      <c r="BF43" s="20">
        <f t="shared" si="20"/>
        <v>14237641.59</v>
      </c>
      <c r="BG43" s="21">
        <f t="shared" si="10"/>
        <v>162169638.80000001</v>
      </c>
    </row>
    <row r="44" spans="1:59" s="16" customFormat="1" ht="19.5" customHeight="1" x14ac:dyDescent="0.2">
      <c r="A44" s="7">
        <v>1</v>
      </c>
      <c r="B44" s="11" t="s">
        <v>54</v>
      </c>
      <c r="C44" s="65">
        <v>19</v>
      </c>
      <c r="D44" s="65" t="s">
        <v>55</v>
      </c>
      <c r="E44" s="12" t="s">
        <v>18</v>
      </c>
      <c r="F44" s="12"/>
      <c r="G44" s="12"/>
      <c r="H44" s="12">
        <v>58717</v>
      </c>
      <c r="I44" s="12">
        <v>26996</v>
      </c>
      <c r="J44" s="12">
        <v>19897</v>
      </c>
      <c r="K44" s="12"/>
      <c r="L44" s="12"/>
      <c r="M44" s="12"/>
      <c r="N44" s="12"/>
      <c r="O44" s="12">
        <v>1526</v>
      </c>
      <c r="P44" s="12"/>
      <c r="Q44" s="12"/>
      <c r="R44" s="12"/>
      <c r="S44" s="12">
        <v>935</v>
      </c>
      <c r="T44" s="12">
        <v>430</v>
      </c>
      <c r="U44" s="12">
        <v>229</v>
      </c>
      <c r="V44" s="12"/>
      <c r="W44" s="12"/>
      <c r="X44" s="12"/>
      <c r="Y44" s="12"/>
      <c r="Z44" s="12">
        <v>24</v>
      </c>
      <c r="AA44" s="12"/>
      <c r="AB44" s="12"/>
      <c r="AC44" s="12"/>
      <c r="AD44" s="12">
        <v>8250</v>
      </c>
      <c r="AE44" s="12">
        <v>3793</v>
      </c>
      <c r="AF44" s="12">
        <v>1372</v>
      </c>
      <c r="AG44" s="12"/>
      <c r="AH44" s="12"/>
      <c r="AI44" s="12"/>
      <c r="AJ44" s="12"/>
      <c r="AK44" s="12">
        <v>156</v>
      </c>
      <c r="AL44" s="12"/>
      <c r="AM44" s="12"/>
      <c r="AN44" s="12"/>
      <c r="AO44" s="12">
        <v>6048</v>
      </c>
      <c r="AP44" s="12">
        <v>2781</v>
      </c>
      <c r="AQ44" s="12">
        <v>1372</v>
      </c>
      <c r="AR44" s="12"/>
      <c r="AS44" s="12"/>
      <c r="AT44" s="12"/>
      <c r="AU44" s="12"/>
      <c r="AV44" s="12">
        <v>94</v>
      </c>
      <c r="AW44" s="13">
        <f t="shared" si="11"/>
        <v>0</v>
      </c>
      <c r="AX44" s="14">
        <f t="shared" si="12"/>
        <v>0</v>
      </c>
      <c r="AY44" s="14">
        <f t="shared" si="13"/>
        <v>73950</v>
      </c>
      <c r="AZ44" s="14">
        <f t="shared" si="14"/>
        <v>34000</v>
      </c>
      <c r="BA44" s="14">
        <f t="shared" si="15"/>
        <v>22870</v>
      </c>
      <c r="BB44" s="14">
        <f t="shared" si="16"/>
        <v>0</v>
      </c>
      <c r="BC44" s="14">
        <f t="shared" si="17"/>
        <v>0</v>
      </c>
      <c r="BD44" s="14">
        <f t="shared" si="18"/>
        <v>0</v>
      </c>
      <c r="BE44" s="14">
        <f t="shared" si="19"/>
        <v>0</v>
      </c>
      <c r="BF44" s="14">
        <f t="shared" si="20"/>
        <v>1800</v>
      </c>
      <c r="BG44" s="15"/>
    </row>
    <row r="45" spans="1:59" s="24" customFormat="1" ht="18.600000000000001" customHeight="1" x14ac:dyDescent="0.2">
      <c r="A45" s="7">
        <v>1</v>
      </c>
      <c r="B45" s="23"/>
      <c r="C45" s="66"/>
      <c r="D45" s="66"/>
      <c r="E45" s="18" t="s">
        <v>19</v>
      </c>
      <c r="F45" s="18"/>
      <c r="G45" s="18">
        <v>93727341.898000002</v>
      </c>
      <c r="H45" s="18">
        <v>39355858.649999999</v>
      </c>
      <c r="I45" s="18">
        <v>38234699.409999996</v>
      </c>
      <c r="J45" s="18">
        <v>16136783.838</v>
      </c>
      <c r="K45" s="18"/>
      <c r="L45" s="18"/>
      <c r="M45" s="18"/>
      <c r="N45" s="18"/>
      <c r="O45" s="18">
        <v>24783931.329999998</v>
      </c>
      <c r="P45" s="18">
        <v>118511273.228</v>
      </c>
      <c r="Q45" s="18"/>
      <c r="R45" s="18">
        <v>1420555.9939999999</v>
      </c>
      <c r="S45" s="18">
        <v>626461.09</v>
      </c>
      <c r="T45" s="18">
        <v>608614.63</v>
      </c>
      <c r="U45" s="18">
        <v>185480.27399999998</v>
      </c>
      <c r="V45" s="18"/>
      <c r="W45" s="18"/>
      <c r="X45" s="18"/>
      <c r="Y45" s="18"/>
      <c r="Z45" s="18">
        <v>411595.54</v>
      </c>
      <c r="AA45" s="18">
        <v>1832151.534</v>
      </c>
      <c r="AB45" s="18"/>
      <c r="AC45" s="18">
        <v>12014697.233999999</v>
      </c>
      <c r="AD45" s="18">
        <v>5529671.7000000002</v>
      </c>
      <c r="AE45" s="18">
        <v>5372143.8899999997</v>
      </c>
      <c r="AF45" s="18">
        <v>1112881.6439999999</v>
      </c>
      <c r="AG45" s="18"/>
      <c r="AH45" s="18"/>
      <c r="AI45" s="18"/>
      <c r="AJ45" s="18"/>
      <c r="AK45" s="18">
        <v>2645971.3199999998</v>
      </c>
      <c r="AL45" s="18">
        <v>14660668.554</v>
      </c>
      <c r="AM45" s="18"/>
      <c r="AN45" s="18">
        <v>9106120.6439999994</v>
      </c>
      <c r="AO45" s="18">
        <v>4054369.4</v>
      </c>
      <c r="AP45" s="18">
        <v>3938869.6</v>
      </c>
      <c r="AQ45" s="18">
        <v>1112881.6439999999</v>
      </c>
      <c r="AR45" s="18"/>
      <c r="AS45" s="18"/>
      <c r="AT45" s="18"/>
      <c r="AU45" s="18"/>
      <c r="AV45" s="18">
        <v>1558183.11</v>
      </c>
      <c r="AW45" s="19">
        <f t="shared" si="11"/>
        <v>0</v>
      </c>
      <c r="AX45" s="20">
        <f t="shared" si="12"/>
        <v>116268715.77</v>
      </c>
      <c r="AY45" s="20">
        <f t="shared" si="13"/>
        <v>49566360.839999996</v>
      </c>
      <c r="AZ45" s="20">
        <f t="shared" si="14"/>
        <v>48154327.530000001</v>
      </c>
      <c r="BA45" s="20">
        <f t="shared" si="15"/>
        <v>18548027.399999999</v>
      </c>
      <c r="BB45" s="20">
        <f t="shared" si="16"/>
        <v>0</v>
      </c>
      <c r="BC45" s="20">
        <f t="shared" si="17"/>
        <v>0</v>
      </c>
      <c r="BD45" s="20">
        <f t="shared" si="18"/>
        <v>0</v>
      </c>
      <c r="BE45" s="20">
        <f t="shared" si="19"/>
        <v>0</v>
      </c>
      <c r="BF45" s="20">
        <f t="shared" si="20"/>
        <v>29399681.299999997</v>
      </c>
      <c r="BG45" s="21">
        <f t="shared" si="10"/>
        <v>145668397.06999999</v>
      </c>
    </row>
    <row r="46" spans="1:59" s="16" customFormat="1" ht="16.5" customHeight="1" x14ac:dyDescent="0.25">
      <c r="A46" s="7">
        <v>1</v>
      </c>
      <c r="B46" s="11" t="s">
        <v>56</v>
      </c>
      <c r="C46" s="65">
        <v>20</v>
      </c>
      <c r="D46" s="65" t="s">
        <v>57</v>
      </c>
      <c r="E46" s="12" t="s">
        <v>18</v>
      </c>
      <c r="F46" s="12"/>
      <c r="G46" s="12"/>
      <c r="H46" s="12">
        <v>49070</v>
      </c>
      <c r="I46" s="12">
        <v>23880</v>
      </c>
      <c r="J46" s="12">
        <v>9199</v>
      </c>
      <c r="K46" s="12"/>
      <c r="L46" s="12"/>
      <c r="M46" s="12"/>
      <c r="N46" s="12"/>
      <c r="O46" s="12">
        <v>528</v>
      </c>
      <c r="P46" s="12"/>
      <c r="Q46" s="12"/>
      <c r="R46" s="12"/>
      <c r="S46" s="12">
        <v>1784</v>
      </c>
      <c r="T46" s="12">
        <v>868</v>
      </c>
      <c r="U46" s="12">
        <v>288</v>
      </c>
      <c r="V46" s="12"/>
      <c r="W46" s="12"/>
      <c r="X46" s="12"/>
      <c r="Y46" s="12"/>
      <c r="Z46" s="12">
        <v>24</v>
      </c>
      <c r="AA46" s="12"/>
      <c r="AB46" s="12"/>
      <c r="AC46" s="12"/>
      <c r="AD46" s="12">
        <v>11695</v>
      </c>
      <c r="AE46" s="12">
        <v>5692</v>
      </c>
      <c r="AF46" s="12">
        <v>2485</v>
      </c>
      <c r="AG46" s="12"/>
      <c r="AH46" s="12"/>
      <c r="AI46" s="12"/>
      <c r="AJ46" s="12"/>
      <c r="AK46" s="12">
        <v>120</v>
      </c>
      <c r="AL46" s="12"/>
      <c r="AM46" s="12"/>
      <c r="AN46" s="12"/>
      <c r="AO46" s="12">
        <v>9369</v>
      </c>
      <c r="AP46" s="12">
        <v>4560</v>
      </c>
      <c r="AQ46" s="49">
        <v>1758</v>
      </c>
      <c r="AR46" s="12"/>
      <c r="AS46" s="12"/>
      <c r="AT46" s="12"/>
      <c r="AU46" s="12"/>
      <c r="AV46" s="12">
        <v>100</v>
      </c>
      <c r="AW46" s="13">
        <f t="shared" si="11"/>
        <v>0</v>
      </c>
      <c r="AX46" s="14">
        <f t="shared" si="12"/>
        <v>0</v>
      </c>
      <c r="AY46" s="14">
        <f t="shared" si="13"/>
        <v>71918</v>
      </c>
      <c r="AZ46" s="14">
        <f t="shared" si="14"/>
        <v>35000</v>
      </c>
      <c r="BA46" s="14">
        <f t="shared" si="15"/>
        <v>13730</v>
      </c>
      <c r="BB46" s="14">
        <f t="shared" si="16"/>
        <v>0</v>
      </c>
      <c r="BC46" s="14">
        <f t="shared" si="17"/>
        <v>0</v>
      </c>
      <c r="BD46" s="14">
        <f t="shared" si="18"/>
        <v>0</v>
      </c>
      <c r="BE46" s="14">
        <f t="shared" si="19"/>
        <v>0</v>
      </c>
      <c r="BF46" s="14">
        <f t="shared" si="20"/>
        <v>772</v>
      </c>
      <c r="BG46" s="15"/>
    </row>
    <row r="47" spans="1:59" s="24" customFormat="1" ht="17.25" customHeight="1" x14ac:dyDescent="0.2">
      <c r="A47" s="7">
        <v>1</v>
      </c>
      <c r="B47" s="23"/>
      <c r="C47" s="66"/>
      <c r="D47" s="66"/>
      <c r="E47" s="18" t="s">
        <v>19</v>
      </c>
      <c r="F47" s="18"/>
      <c r="G47" s="18">
        <v>76981608.292000011</v>
      </c>
      <c r="H47" s="18">
        <v>31695215.710000001</v>
      </c>
      <c r="I47" s="18">
        <v>37825738.5</v>
      </c>
      <c r="J47" s="18">
        <v>7460654.0819999995</v>
      </c>
      <c r="K47" s="18"/>
      <c r="L47" s="18"/>
      <c r="M47" s="18"/>
      <c r="N47" s="18"/>
      <c r="O47" s="18">
        <v>7700439.96</v>
      </c>
      <c r="P47" s="18">
        <v>84682048.252000004</v>
      </c>
      <c r="Q47" s="18"/>
      <c r="R47" s="18">
        <v>2761260.6466000001</v>
      </c>
      <c r="S47" s="18">
        <v>1152272.71</v>
      </c>
      <c r="T47" s="18">
        <v>1375146.54</v>
      </c>
      <c r="U47" s="18">
        <v>233841.39660000001</v>
      </c>
      <c r="V47" s="18"/>
      <c r="W47" s="18"/>
      <c r="X47" s="18"/>
      <c r="Y47" s="18"/>
      <c r="Z47" s="18">
        <v>300885.5</v>
      </c>
      <c r="AA47" s="18">
        <v>3062146.1466000001</v>
      </c>
      <c r="AB47" s="18"/>
      <c r="AC47" s="18">
        <v>18584754.3226</v>
      </c>
      <c r="AD47" s="18">
        <v>7554073.5700000003</v>
      </c>
      <c r="AE47" s="18">
        <v>9015190.6199999992</v>
      </c>
      <c r="AF47" s="18">
        <v>2015490.1326000001</v>
      </c>
      <c r="AG47" s="18"/>
      <c r="AH47" s="18"/>
      <c r="AI47" s="18"/>
      <c r="AJ47" s="18"/>
      <c r="AK47" s="18">
        <v>1682730.01</v>
      </c>
      <c r="AL47" s="18">
        <v>20267484.332600001</v>
      </c>
      <c r="AM47" s="18"/>
      <c r="AN47" s="18">
        <v>14699911.638800001</v>
      </c>
      <c r="AO47" s="18">
        <v>6052003.7800000003</v>
      </c>
      <c r="AP47" s="18">
        <v>7222588.8700000001</v>
      </c>
      <c r="AQ47" s="18">
        <v>1425318.9887999999</v>
      </c>
      <c r="AR47" s="18"/>
      <c r="AS47" s="18"/>
      <c r="AT47" s="18"/>
      <c r="AU47" s="18"/>
      <c r="AV47" s="18">
        <v>1459851.86</v>
      </c>
      <c r="AW47" s="19">
        <f t="shared" si="11"/>
        <v>0</v>
      </c>
      <c r="AX47" s="20">
        <f t="shared" si="12"/>
        <v>113027534.90000001</v>
      </c>
      <c r="AY47" s="20">
        <f t="shared" si="13"/>
        <v>46453565.770000003</v>
      </c>
      <c r="AZ47" s="20">
        <f t="shared" si="14"/>
        <v>55438664.530000001</v>
      </c>
      <c r="BA47" s="20">
        <f t="shared" si="15"/>
        <v>11135304.6</v>
      </c>
      <c r="BB47" s="20">
        <f t="shared" si="16"/>
        <v>0</v>
      </c>
      <c r="BC47" s="20">
        <f t="shared" si="17"/>
        <v>0</v>
      </c>
      <c r="BD47" s="20">
        <f t="shared" si="18"/>
        <v>0</v>
      </c>
      <c r="BE47" s="20">
        <f t="shared" si="19"/>
        <v>0</v>
      </c>
      <c r="BF47" s="20">
        <f t="shared" si="20"/>
        <v>11143907.33</v>
      </c>
      <c r="BG47" s="21">
        <f t="shared" si="10"/>
        <v>124171442.23</v>
      </c>
    </row>
    <row r="48" spans="1:59" s="16" customFormat="1" ht="18.75" customHeight="1" x14ac:dyDescent="0.2">
      <c r="A48" s="7">
        <v>1</v>
      </c>
      <c r="B48" s="11" t="s">
        <v>58</v>
      </c>
      <c r="C48" s="65">
        <v>21</v>
      </c>
      <c r="D48" s="65" t="s">
        <v>59</v>
      </c>
      <c r="E48" s="12" t="s">
        <v>18</v>
      </c>
      <c r="F48" s="12"/>
      <c r="G48" s="12"/>
      <c r="H48" s="12">
        <v>53861</v>
      </c>
      <c r="I48" s="12">
        <v>20552</v>
      </c>
      <c r="J48" s="12">
        <v>6736</v>
      </c>
      <c r="K48" s="12"/>
      <c r="L48" s="12"/>
      <c r="M48" s="12"/>
      <c r="N48" s="12"/>
      <c r="O48" s="12">
        <v>624</v>
      </c>
      <c r="P48" s="12"/>
      <c r="Q48" s="12"/>
      <c r="R48" s="12"/>
      <c r="S48" s="12">
        <v>1315</v>
      </c>
      <c r="T48" s="12">
        <v>502</v>
      </c>
      <c r="U48" s="12">
        <v>164</v>
      </c>
      <c r="V48" s="12"/>
      <c r="W48" s="12"/>
      <c r="X48" s="12"/>
      <c r="Y48" s="12"/>
      <c r="Z48" s="12">
        <v>8</v>
      </c>
      <c r="AA48" s="12"/>
      <c r="AB48" s="12"/>
      <c r="AC48" s="12"/>
      <c r="AD48" s="12">
        <v>15801</v>
      </c>
      <c r="AE48" s="12">
        <v>6029</v>
      </c>
      <c r="AF48" s="12">
        <v>2208</v>
      </c>
      <c r="AG48" s="12"/>
      <c r="AH48" s="12"/>
      <c r="AI48" s="12"/>
      <c r="AJ48" s="12"/>
      <c r="AK48" s="12">
        <v>182</v>
      </c>
      <c r="AL48" s="12"/>
      <c r="AM48" s="12"/>
      <c r="AN48" s="12"/>
      <c r="AO48" s="12">
        <v>7643</v>
      </c>
      <c r="AP48" s="12">
        <v>2917</v>
      </c>
      <c r="AQ48" s="12">
        <v>1160</v>
      </c>
      <c r="AR48" s="12"/>
      <c r="AS48" s="12"/>
      <c r="AT48" s="12"/>
      <c r="AU48" s="12"/>
      <c r="AV48" s="12">
        <v>86</v>
      </c>
      <c r="AW48" s="13">
        <f t="shared" si="11"/>
        <v>0</v>
      </c>
      <c r="AX48" s="14">
        <f t="shared" si="12"/>
        <v>0</v>
      </c>
      <c r="AY48" s="14">
        <f t="shared" si="13"/>
        <v>78620</v>
      </c>
      <c r="AZ48" s="14">
        <f t="shared" si="14"/>
        <v>30000</v>
      </c>
      <c r="BA48" s="14">
        <f t="shared" si="15"/>
        <v>10268</v>
      </c>
      <c r="BB48" s="14">
        <f t="shared" si="16"/>
        <v>0</v>
      </c>
      <c r="BC48" s="14">
        <f t="shared" si="17"/>
        <v>0</v>
      </c>
      <c r="BD48" s="14">
        <f t="shared" si="18"/>
        <v>0</v>
      </c>
      <c r="BE48" s="14">
        <f t="shared" si="19"/>
        <v>0</v>
      </c>
      <c r="BF48" s="14">
        <f t="shared" si="20"/>
        <v>900</v>
      </c>
      <c r="BG48" s="15"/>
    </row>
    <row r="49" spans="1:59" s="24" customFormat="1" ht="15.75" customHeight="1" x14ac:dyDescent="0.2">
      <c r="A49" s="7">
        <v>1</v>
      </c>
      <c r="B49" s="23"/>
      <c r="C49" s="66"/>
      <c r="D49" s="66"/>
      <c r="E49" s="18" t="s">
        <v>19</v>
      </c>
      <c r="F49" s="18"/>
      <c r="G49" s="18">
        <v>77469911.314160004</v>
      </c>
      <c r="H49" s="18">
        <v>33393329.879999999</v>
      </c>
      <c r="I49" s="18">
        <v>38613706.43</v>
      </c>
      <c r="J49" s="18">
        <v>5462875.0041599991</v>
      </c>
      <c r="K49" s="18"/>
      <c r="L49" s="18"/>
      <c r="M49" s="18"/>
      <c r="N49" s="18"/>
      <c r="O49" s="18">
        <v>9037814.1199999992</v>
      </c>
      <c r="P49" s="18">
        <v>86507725.434160009</v>
      </c>
      <c r="Q49" s="18"/>
      <c r="R49" s="18">
        <v>1890809.04376</v>
      </c>
      <c r="S49" s="18">
        <v>815073.88</v>
      </c>
      <c r="T49" s="18">
        <v>942494.31</v>
      </c>
      <c r="U49" s="18">
        <v>133240.85376</v>
      </c>
      <c r="V49" s="18"/>
      <c r="W49" s="18"/>
      <c r="X49" s="18"/>
      <c r="Y49" s="18"/>
      <c r="Z49" s="18">
        <v>116868.29</v>
      </c>
      <c r="AA49" s="18">
        <v>2007677.3337600001</v>
      </c>
      <c r="AB49" s="18"/>
      <c r="AC49" s="18">
        <v>22914529.582399998</v>
      </c>
      <c r="AD49" s="18">
        <v>9796323.5700000003</v>
      </c>
      <c r="AE49" s="18">
        <v>11327782.039999999</v>
      </c>
      <c r="AF49" s="18">
        <v>1790423.9723999999</v>
      </c>
      <c r="AG49" s="18"/>
      <c r="AH49" s="18"/>
      <c r="AI49" s="18"/>
      <c r="AJ49" s="18"/>
      <c r="AK49" s="18">
        <v>2597073.02</v>
      </c>
      <c r="AL49" s="18">
        <v>25511602.602399997</v>
      </c>
      <c r="AM49" s="18"/>
      <c r="AN49" s="18">
        <v>11160207.38968</v>
      </c>
      <c r="AO49" s="18">
        <v>4739160.63</v>
      </c>
      <c r="AP49" s="18">
        <v>5480033.2300000004</v>
      </c>
      <c r="AQ49" s="18">
        <v>941013.52967999992</v>
      </c>
      <c r="AR49" s="18"/>
      <c r="AS49" s="18"/>
      <c r="AT49" s="18"/>
      <c r="AU49" s="18"/>
      <c r="AV49" s="18">
        <v>1233609.69</v>
      </c>
      <c r="AW49" s="19">
        <f t="shared" si="11"/>
        <v>0</v>
      </c>
      <c r="AX49" s="20">
        <f t="shared" si="12"/>
        <v>113435457.33000001</v>
      </c>
      <c r="AY49" s="20">
        <f t="shared" si="13"/>
        <v>48743887.960000001</v>
      </c>
      <c r="AZ49" s="20">
        <f t="shared" si="14"/>
        <v>56364016.009999998</v>
      </c>
      <c r="BA49" s="20">
        <f t="shared" si="15"/>
        <v>8327553.3599999994</v>
      </c>
      <c r="BB49" s="20">
        <f t="shared" si="16"/>
        <v>0</v>
      </c>
      <c r="BC49" s="20">
        <f t="shared" si="17"/>
        <v>0</v>
      </c>
      <c r="BD49" s="20">
        <f t="shared" si="18"/>
        <v>0</v>
      </c>
      <c r="BE49" s="20">
        <f t="shared" si="19"/>
        <v>0</v>
      </c>
      <c r="BF49" s="20">
        <f t="shared" si="20"/>
        <v>12985365.119999999</v>
      </c>
      <c r="BG49" s="21">
        <f t="shared" si="10"/>
        <v>126420822.45000002</v>
      </c>
    </row>
    <row r="50" spans="1:59" s="16" customFormat="1" ht="18.75" customHeight="1" x14ac:dyDescent="0.2">
      <c r="A50" s="7">
        <v>1</v>
      </c>
      <c r="B50" s="11" t="s">
        <v>60</v>
      </c>
      <c r="C50" s="65">
        <v>22</v>
      </c>
      <c r="D50" s="65" t="s">
        <v>61</v>
      </c>
      <c r="E50" s="12" t="s">
        <v>18</v>
      </c>
      <c r="F50" s="12"/>
      <c r="G50" s="12"/>
      <c r="H50" s="12">
        <v>3211</v>
      </c>
      <c r="I50" s="12">
        <v>16070</v>
      </c>
      <c r="J50" s="12"/>
      <c r="K50" s="12"/>
      <c r="L50" s="12"/>
      <c r="M50" s="12"/>
      <c r="N50" s="12"/>
      <c r="O50" s="12"/>
      <c r="P50" s="12"/>
      <c r="Q50" s="12"/>
      <c r="R50" s="12"/>
      <c r="S50" s="12">
        <v>187</v>
      </c>
      <c r="T50" s="12">
        <v>1046</v>
      </c>
      <c r="U50" s="12"/>
      <c r="V50" s="12"/>
      <c r="W50" s="12"/>
      <c r="X50" s="12"/>
      <c r="Y50" s="12"/>
      <c r="Z50" s="12"/>
      <c r="AA50" s="12"/>
      <c r="AB50" s="12"/>
      <c r="AC50" s="12"/>
      <c r="AD50" s="12">
        <v>1454</v>
      </c>
      <c r="AE50" s="12">
        <v>5812</v>
      </c>
      <c r="AF50" s="12"/>
      <c r="AG50" s="12"/>
      <c r="AH50" s="12"/>
      <c r="AI50" s="12"/>
      <c r="AJ50" s="12"/>
      <c r="AK50" s="12"/>
      <c r="AL50" s="12"/>
      <c r="AM50" s="12"/>
      <c r="AN50" s="12"/>
      <c r="AO50" s="12">
        <v>4067</v>
      </c>
      <c r="AP50" s="12">
        <v>6130.8235294117658</v>
      </c>
      <c r="AQ50" s="12"/>
      <c r="AR50" s="12"/>
      <c r="AS50" s="12"/>
      <c r="AT50" s="12"/>
      <c r="AU50" s="12"/>
      <c r="AV50" s="12"/>
      <c r="AW50" s="13">
        <f t="shared" si="11"/>
        <v>0</v>
      </c>
      <c r="AX50" s="14">
        <f t="shared" si="12"/>
        <v>0</v>
      </c>
      <c r="AY50" s="14">
        <f t="shared" si="13"/>
        <v>8919</v>
      </c>
      <c r="AZ50" s="14">
        <f t="shared" si="14"/>
        <v>29058.823529411766</v>
      </c>
      <c r="BA50" s="14">
        <f t="shared" si="15"/>
        <v>0</v>
      </c>
      <c r="BB50" s="14">
        <f t="shared" si="16"/>
        <v>0</v>
      </c>
      <c r="BC50" s="14">
        <f t="shared" si="17"/>
        <v>0</v>
      </c>
      <c r="BD50" s="14">
        <f t="shared" si="18"/>
        <v>0</v>
      </c>
      <c r="BE50" s="14">
        <f t="shared" si="19"/>
        <v>0</v>
      </c>
      <c r="BF50" s="14">
        <f t="shared" si="20"/>
        <v>0</v>
      </c>
      <c r="BG50" s="15"/>
    </row>
    <row r="51" spans="1:59" s="24" customFormat="1" ht="19.5" customHeight="1" x14ac:dyDescent="0.2">
      <c r="A51" s="7">
        <v>1</v>
      </c>
      <c r="B51" s="23"/>
      <c r="C51" s="66"/>
      <c r="D51" s="66"/>
      <c r="E51" s="18" t="s">
        <v>19</v>
      </c>
      <c r="F51" s="18"/>
      <c r="G51" s="18">
        <v>28800803.3004</v>
      </c>
      <c r="H51" s="18">
        <v>1718905.7304000002</v>
      </c>
      <c r="I51" s="18">
        <v>27081897.57</v>
      </c>
      <c r="J51" s="18"/>
      <c r="K51" s="18"/>
      <c r="L51" s="18"/>
      <c r="M51" s="18"/>
      <c r="N51" s="18"/>
      <c r="O51" s="18"/>
      <c r="P51" s="18">
        <v>28800803.3004</v>
      </c>
      <c r="Q51" s="18"/>
      <c r="R51" s="18">
        <v>1863286.34094</v>
      </c>
      <c r="S51" s="18">
        <v>100269.50094000003</v>
      </c>
      <c r="T51" s="18">
        <v>1763016.84</v>
      </c>
      <c r="U51" s="18"/>
      <c r="V51" s="18"/>
      <c r="W51" s="18"/>
      <c r="X51" s="18"/>
      <c r="Y51" s="18"/>
      <c r="Z51" s="18"/>
      <c r="AA51" s="18">
        <v>1863286.34094</v>
      </c>
      <c r="AB51" s="18"/>
      <c r="AC51" s="18">
        <v>10572820.316819999</v>
      </c>
      <c r="AD51" s="18">
        <v>778282.31682000007</v>
      </c>
      <c r="AE51" s="18">
        <v>9794538</v>
      </c>
      <c r="AF51" s="18"/>
      <c r="AG51" s="18"/>
      <c r="AH51" s="18"/>
      <c r="AI51" s="18"/>
      <c r="AJ51" s="18"/>
      <c r="AK51" s="18"/>
      <c r="AL51" s="18">
        <v>10572820.316819999</v>
      </c>
      <c r="AM51" s="18"/>
      <c r="AN51" s="18">
        <v>12510518.181840003</v>
      </c>
      <c r="AO51" s="18">
        <v>2177280.5918400004</v>
      </c>
      <c r="AP51" s="18">
        <v>10333237.590000002</v>
      </c>
      <c r="AQ51" s="18"/>
      <c r="AR51" s="18"/>
      <c r="AS51" s="18"/>
      <c r="AT51" s="18"/>
      <c r="AU51" s="18"/>
      <c r="AV51" s="18"/>
      <c r="AW51" s="19">
        <f t="shared" si="11"/>
        <v>0</v>
      </c>
      <c r="AX51" s="20">
        <f t="shared" si="12"/>
        <v>53747428.140000001</v>
      </c>
      <c r="AY51" s="20">
        <f t="shared" si="13"/>
        <v>4774738.1400000006</v>
      </c>
      <c r="AZ51" s="20">
        <f t="shared" si="14"/>
        <v>48972690</v>
      </c>
      <c r="BA51" s="20">
        <f t="shared" si="15"/>
        <v>0</v>
      </c>
      <c r="BB51" s="20">
        <f t="shared" si="16"/>
        <v>0</v>
      </c>
      <c r="BC51" s="20">
        <f t="shared" si="17"/>
        <v>0</v>
      </c>
      <c r="BD51" s="20">
        <f t="shared" si="18"/>
        <v>0</v>
      </c>
      <c r="BE51" s="20">
        <f t="shared" si="19"/>
        <v>0</v>
      </c>
      <c r="BF51" s="20">
        <f t="shared" si="20"/>
        <v>0</v>
      </c>
      <c r="BG51" s="21">
        <f t="shared" si="10"/>
        <v>53747428.140000001</v>
      </c>
    </row>
    <row r="52" spans="1:59" s="16" customFormat="1" ht="22.5" customHeight="1" x14ac:dyDescent="0.2">
      <c r="A52" s="7">
        <v>1</v>
      </c>
      <c r="B52" s="11" t="s">
        <v>62</v>
      </c>
      <c r="C52" s="65">
        <v>23</v>
      </c>
      <c r="D52" s="65" t="s">
        <v>63</v>
      </c>
      <c r="E52" s="12" t="s">
        <v>18</v>
      </c>
      <c r="F52" s="12"/>
      <c r="G52" s="12"/>
      <c r="H52" s="12">
        <v>51755</v>
      </c>
      <c r="I52" s="12">
        <v>17089</v>
      </c>
      <c r="J52" s="12">
        <v>6003</v>
      </c>
      <c r="K52" s="12"/>
      <c r="L52" s="12">
        <v>1264</v>
      </c>
      <c r="M52" s="12"/>
      <c r="N52" s="12"/>
      <c r="O52" s="12">
        <v>330</v>
      </c>
      <c r="P52" s="12"/>
      <c r="Q52" s="12"/>
      <c r="R52" s="12"/>
      <c r="S52" s="12">
        <v>1571</v>
      </c>
      <c r="T52" s="12">
        <v>529</v>
      </c>
      <c r="U52" s="12">
        <v>131</v>
      </c>
      <c r="V52" s="12"/>
      <c r="W52" s="12">
        <v>26</v>
      </c>
      <c r="X52" s="12"/>
      <c r="Y52" s="12"/>
      <c r="Z52" s="12">
        <v>16</v>
      </c>
      <c r="AA52" s="12"/>
      <c r="AB52" s="12"/>
      <c r="AC52" s="12"/>
      <c r="AD52" s="12">
        <v>14360</v>
      </c>
      <c r="AE52" s="12">
        <v>4918</v>
      </c>
      <c r="AF52" s="12">
        <v>1905</v>
      </c>
      <c r="AG52" s="12"/>
      <c r="AH52" s="12">
        <v>282</v>
      </c>
      <c r="AI52" s="12"/>
      <c r="AJ52" s="12"/>
      <c r="AK52" s="12">
        <v>86</v>
      </c>
      <c r="AL52" s="12"/>
      <c r="AM52" s="12"/>
      <c r="AN52" s="12"/>
      <c r="AO52" s="12">
        <v>6770</v>
      </c>
      <c r="AP52" s="12">
        <v>2464</v>
      </c>
      <c r="AQ52" s="12">
        <v>661</v>
      </c>
      <c r="AR52" s="12"/>
      <c r="AS52" s="12">
        <v>170</v>
      </c>
      <c r="AT52" s="12"/>
      <c r="AU52" s="12"/>
      <c r="AV52" s="12">
        <v>38</v>
      </c>
      <c r="AW52" s="13">
        <f t="shared" si="11"/>
        <v>0</v>
      </c>
      <c r="AX52" s="14">
        <f t="shared" si="12"/>
        <v>0</v>
      </c>
      <c r="AY52" s="14">
        <f t="shared" si="13"/>
        <v>74456</v>
      </c>
      <c r="AZ52" s="14">
        <f t="shared" si="14"/>
        <v>25000</v>
      </c>
      <c r="BA52" s="14">
        <f t="shared" si="15"/>
        <v>8700</v>
      </c>
      <c r="BB52" s="14">
        <f t="shared" si="16"/>
        <v>0</v>
      </c>
      <c r="BC52" s="14">
        <f t="shared" si="17"/>
        <v>1742</v>
      </c>
      <c r="BD52" s="14">
        <f t="shared" si="18"/>
        <v>0</v>
      </c>
      <c r="BE52" s="14">
        <f t="shared" si="19"/>
        <v>0</v>
      </c>
      <c r="BF52" s="14">
        <f t="shared" si="20"/>
        <v>470</v>
      </c>
      <c r="BG52" s="15"/>
    </row>
    <row r="53" spans="1:59" s="24" customFormat="1" ht="21.75" customHeight="1" x14ac:dyDescent="0.2">
      <c r="A53" s="7">
        <v>1</v>
      </c>
      <c r="B53" s="23"/>
      <c r="C53" s="66"/>
      <c r="D53" s="66"/>
      <c r="E53" s="18" t="s">
        <v>19</v>
      </c>
      <c r="F53" s="18"/>
      <c r="G53" s="18">
        <v>75523094.219999999</v>
      </c>
      <c r="H53" s="18">
        <v>32345782.690000001</v>
      </c>
      <c r="I53" s="18">
        <v>38308758.469999999</v>
      </c>
      <c r="J53" s="18">
        <v>4868553.0599999996</v>
      </c>
      <c r="K53" s="18"/>
      <c r="L53" s="18">
        <v>46670220.600000001</v>
      </c>
      <c r="M53" s="18"/>
      <c r="N53" s="18"/>
      <c r="O53" s="18">
        <v>6166745.3399999999</v>
      </c>
      <c r="P53" s="18">
        <v>128360060.16</v>
      </c>
      <c r="Q53" s="18"/>
      <c r="R53" s="18">
        <v>2219426.69</v>
      </c>
      <c r="S53" s="18">
        <v>973531.32</v>
      </c>
      <c r="T53" s="18">
        <v>1140057.26</v>
      </c>
      <c r="U53" s="18">
        <v>105838.11</v>
      </c>
      <c r="V53" s="18"/>
      <c r="W53" s="18">
        <v>1157112.9099999999</v>
      </c>
      <c r="X53" s="18"/>
      <c r="Y53" s="18"/>
      <c r="Z53" s="18">
        <v>335725.39</v>
      </c>
      <c r="AA53" s="18">
        <v>3712264.9899999998</v>
      </c>
      <c r="AB53" s="18"/>
      <c r="AC53" s="18">
        <v>21489342.445999999</v>
      </c>
      <c r="AD53" s="18">
        <v>8994168.3599999994</v>
      </c>
      <c r="AE53" s="18">
        <v>10949937.68</v>
      </c>
      <c r="AF53" s="18">
        <v>1545236.406</v>
      </c>
      <c r="AG53" s="18"/>
      <c r="AH53" s="18">
        <v>10414016.17</v>
      </c>
      <c r="AI53" s="18"/>
      <c r="AJ53" s="18"/>
      <c r="AK53" s="18">
        <v>1616782.8</v>
      </c>
      <c r="AL53" s="18">
        <v>33520141.416000001</v>
      </c>
      <c r="AM53" s="18"/>
      <c r="AN53" s="18">
        <v>10105918.914000001</v>
      </c>
      <c r="AO53" s="18">
        <v>4199524.37</v>
      </c>
      <c r="AP53" s="18">
        <v>5370148.1200000001</v>
      </c>
      <c r="AQ53" s="18">
        <v>536246.424</v>
      </c>
      <c r="AR53" s="18"/>
      <c r="AS53" s="18">
        <v>6042700.7400000002</v>
      </c>
      <c r="AT53" s="18"/>
      <c r="AU53" s="18"/>
      <c r="AV53" s="18">
        <v>715625.18</v>
      </c>
      <c r="AW53" s="19">
        <f t="shared" si="11"/>
        <v>0</v>
      </c>
      <c r="AX53" s="20">
        <f t="shared" si="12"/>
        <v>109337782.27</v>
      </c>
      <c r="AY53" s="20">
        <f t="shared" si="13"/>
        <v>46513006.740000002</v>
      </c>
      <c r="AZ53" s="20">
        <f t="shared" si="14"/>
        <v>55768901.530000001</v>
      </c>
      <c r="BA53" s="20">
        <f t="shared" si="15"/>
        <v>7055874</v>
      </c>
      <c r="BB53" s="20">
        <f t="shared" si="16"/>
        <v>0</v>
      </c>
      <c r="BC53" s="20">
        <f t="shared" si="17"/>
        <v>64284050.420000002</v>
      </c>
      <c r="BD53" s="20">
        <f t="shared" si="18"/>
        <v>0</v>
      </c>
      <c r="BE53" s="20">
        <f t="shared" si="19"/>
        <v>0</v>
      </c>
      <c r="BF53" s="20">
        <f t="shared" si="20"/>
        <v>8834878.7100000009</v>
      </c>
      <c r="BG53" s="21">
        <f t="shared" si="10"/>
        <v>182456711.39999998</v>
      </c>
    </row>
    <row r="54" spans="1:59" s="16" customFormat="1" ht="19.5" customHeight="1" x14ac:dyDescent="0.2">
      <c r="A54" s="7">
        <v>1</v>
      </c>
      <c r="B54" s="11" t="s">
        <v>64</v>
      </c>
      <c r="C54" s="65">
        <v>24</v>
      </c>
      <c r="D54" s="65" t="s">
        <v>65</v>
      </c>
      <c r="E54" s="12" t="s">
        <v>18</v>
      </c>
      <c r="F54" s="12"/>
      <c r="G54" s="12"/>
      <c r="H54" s="12">
        <v>59323</v>
      </c>
      <c r="I54" s="12">
        <v>26525</v>
      </c>
      <c r="J54" s="12">
        <v>8697</v>
      </c>
      <c r="K54" s="12"/>
      <c r="L54" s="12">
        <v>1346</v>
      </c>
      <c r="M54" s="12"/>
      <c r="N54" s="12"/>
      <c r="O54" s="12">
        <v>678</v>
      </c>
      <c r="P54" s="12"/>
      <c r="Q54" s="12"/>
      <c r="R54" s="12"/>
      <c r="S54" s="12">
        <v>5800</v>
      </c>
      <c r="T54" s="12">
        <v>2594</v>
      </c>
      <c r="U54" s="12">
        <v>928</v>
      </c>
      <c r="V54" s="12"/>
      <c r="W54" s="12">
        <v>122</v>
      </c>
      <c r="X54" s="12"/>
      <c r="Y54" s="12"/>
      <c r="Z54" s="12">
        <v>40</v>
      </c>
      <c r="AA54" s="12"/>
      <c r="AB54" s="12"/>
      <c r="AC54" s="12"/>
      <c r="AD54" s="12">
        <v>11762</v>
      </c>
      <c r="AE54" s="12">
        <v>5259</v>
      </c>
      <c r="AF54" s="12">
        <v>1994</v>
      </c>
      <c r="AG54" s="12"/>
      <c r="AH54" s="12">
        <v>268</v>
      </c>
      <c r="AI54" s="12"/>
      <c r="AJ54" s="12"/>
      <c r="AK54" s="12">
        <v>100</v>
      </c>
      <c r="AL54" s="12"/>
      <c r="AM54" s="12"/>
      <c r="AN54" s="12"/>
      <c r="AO54" s="12">
        <v>34939</v>
      </c>
      <c r="AP54" s="12">
        <v>15622</v>
      </c>
      <c r="AQ54" s="12">
        <v>5568</v>
      </c>
      <c r="AR54" s="12"/>
      <c r="AS54" s="12">
        <v>410</v>
      </c>
      <c r="AT54" s="12"/>
      <c r="AU54" s="12"/>
      <c r="AV54" s="12">
        <v>300</v>
      </c>
      <c r="AW54" s="13">
        <f t="shared" si="11"/>
        <v>0</v>
      </c>
      <c r="AX54" s="14">
        <f t="shared" si="12"/>
        <v>0</v>
      </c>
      <c r="AY54" s="14">
        <f t="shared" si="13"/>
        <v>111824</v>
      </c>
      <c r="AZ54" s="14">
        <f t="shared" si="14"/>
        <v>50000</v>
      </c>
      <c r="BA54" s="14">
        <f t="shared" si="15"/>
        <v>17187</v>
      </c>
      <c r="BB54" s="14">
        <f t="shared" si="16"/>
        <v>0</v>
      </c>
      <c r="BC54" s="14">
        <f t="shared" si="17"/>
        <v>2146</v>
      </c>
      <c r="BD54" s="14">
        <f t="shared" si="18"/>
        <v>0</v>
      </c>
      <c r="BE54" s="14">
        <f t="shared" si="19"/>
        <v>0</v>
      </c>
      <c r="BF54" s="14">
        <f t="shared" si="20"/>
        <v>1118</v>
      </c>
      <c r="BG54" s="15"/>
    </row>
    <row r="55" spans="1:59" s="24" customFormat="1" ht="16.5" customHeight="1" x14ac:dyDescent="0.2">
      <c r="A55" s="7">
        <v>1</v>
      </c>
      <c r="B55" s="23"/>
      <c r="C55" s="66"/>
      <c r="D55" s="66"/>
      <c r="E55" s="18" t="s">
        <v>19</v>
      </c>
      <c r="F55" s="18"/>
      <c r="G55" s="18">
        <v>86398651.344439998</v>
      </c>
      <c r="H55" s="18">
        <v>32630989.34</v>
      </c>
      <c r="I55" s="18">
        <v>46714527.630000003</v>
      </c>
      <c r="J55" s="18">
        <v>7053134.3744400004</v>
      </c>
      <c r="K55" s="18"/>
      <c r="L55" s="18">
        <v>49519612.119999997</v>
      </c>
      <c r="M55" s="18"/>
      <c r="N55" s="18"/>
      <c r="O55" s="18">
        <v>30368688.899999999</v>
      </c>
      <c r="P55" s="18">
        <v>166286952.36443999</v>
      </c>
      <c r="Q55" s="18"/>
      <c r="R55" s="18">
        <v>8510934.359960001</v>
      </c>
      <c r="S55" s="18">
        <v>3190585.62</v>
      </c>
      <c r="T55" s="18">
        <v>4567642.7</v>
      </c>
      <c r="U55" s="18">
        <v>752706.03996000008</v>
      </c>
      <c r="V55" s="18"/>
      <c r="W55" s="18">
        <v>4431111.29</v>
      </c>
      <c r="X55" s="18"/>
      <c r="Y55" s="18"/>
      <c r="Z55" s="18">
        <v>2617212.42</v>
      </c>
      <c r="AA55" s="18">
        <v>15559258.069960002</v>
      </c>
      <c r="AB55" s="18"/>
      <c r="AC55" s="18">
        <v>17349519.065839998</v>
      </c>
      <c r="AD55" s="18">
        <v>6470058.5300000003</v>
      </c>
      <c r="AE55" s="18">
        <v>9262536.4499999993</v>
      </c>
      <c r="AF55" s="18">
        <v>1616924.0858399998</v>
      </c>
      <c r="AG55" s="18"/>
      <c r="AH55" s="18">
        <v>9795088.1099999994</v>
      </c>
      <c r="AI55" s="18"/>
      <c r="AJ55" s="18"/>
      <c r="AK55" s="18">
        <v>2707461.12</v>
      </c>
      <c r="AL55" s="18">
        <v>29852068.295839999</v>
      </c>
      <c r="AM55" s="18"/>
      <c r="AN55" s="18">
        <v>51247617.409759998</v>
      </c>
      <c r="AO55" s="18">
        <v>19218366.190000001</v>
      </c>
      <c r="AP55" s="18">
        <v>27513014.98</v>
      </c>
      <c r="AQ55" s="18">
        <v>4516236.2397600003</v>
      </c>
      <c r="AR55" s="18"/>
      <c r="AS55" s="18">
        <v>13992983.02</v>
      </c>
      <c r="AT55" s="18"/>
      <c r="AU55" s="18"/>
      <c r="AV55" s="18">
        <v>9430989.5700000003</v>
      </c>
      <c r="AW55" s="19">
        <f t="shared" si="11"/>
        <v>0</v>
      </c>
      <c r="AX55" s="20">
        <f t="shared" si="12"/>
        <v>163506722.18000001</v>
      </c>
      <c r="AY55" s="20">
        <f t="shared" si="13"/>
        <v>61509999.680000007</v>
      </c>
      <c r="AZ55" s="20">
        <f t="shared" si="14"/>
        <v>88057721.760000005</v>
      </c>
      <c r="BA55" s="20">
        <f t="shared" si="15"/>
        <v>13939000.74</v>
      </c>
      <c r="BB55" s="20">
        <f t="shared" si="16"/>
        <v>0</v>
      </c>
      <c r="BC55" s="20">
        <f t="shared" si="17"/>
        <v>77738794.539999992</v>
      </c>
      <c r="BD55" s="20">
        <f t="shared" si="18"/>
        <v>0</v>
      </c>
      <c r="BE55" s="20">
        <f t="shared" si="19"/>
        <v>0</v>
      </c>
      <c r="BF55" s="20">
        <f t="shared" si="20"/>
        <v>45124352.009999998</v>
      </c>
      <c r="BG55" s="21">
        <f t="shared" si="10"/>
        <v>286369868.73000002</v>
      </c>
    </row>
    <row r="56" spans="1:59" s="16" customFormat="1" ht="21" customHeight="1" x14ac:dyDescent="0.2">
      <c r="A56" s="7">
        <v>1</v>
      </c>
      <c r="B56" s="11"/>
      <c r="C56" s="65">
        <v>25</v>
      </c>
      <c r="D56" s="65" t="s">
        <v>66</v>
      </c>
      <c r="E56" s="12" t="s">
        <v>18</v>
      </c>
      <c r="F56" s="12">
        <v>123632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>
        <v>5136</v>
      </c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>
        <v>46000</v>
      </c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>
        <v>30828</v>
      </c>
      <c r="AN56" s="12"/>
      <c r="AO56" s="12"/>
      <c r="AP56" s="12"/>
      <c r="AQ56" s="12"/>
      <c r="AR56" s="12"/>
      <c r="AS56" s="12"/>
      <c r="AT56" s="12"/>
      <c r="AU56" s="12"/>
      <c r="AV56" s="12"/>
      <c r="AW56" s="13">
        <f t="shared" si="11"/>
        <v>205596</v>
      </c>
      <c r="AX56" s="14">
        <f t="shared" si="12"/>
        <v>0</v>
      </c>
      <c r="AY56" s="14">
        <f t="shared" si="13"/>
        <v>0</v>
      </c>
      <c r="AZ56" s="14">
        <f t="shared" si="14"/>
        <v>0</v>
      </c>
      <c r="BA56" s="14">
        <f t="shared" si="15"/>
        <v>0</v>
      </c>
      <c r="BB56" s="14">
        <f t="shared" si="16"/>
        <v>0</v>
      </c>
      <c r="BC56" s="14">
        <f t="shared" si="17"/>
        <v>0</v>
      </c>
      <c r="BD56" s="14">
        <f t="shared" si="18"/>
        <v>0</v>
      </c>
      <c r="BE56" s="14">
        <f t="shared" si="19"/>
        <v>0</v>
      </c>
      <c r="BF56" s="14">
        <f t="shared" si="20"/>
        <v>0</v>
      </c>
      <c r="BG56" s="15"/>
    </row>
    <row r="57" spans="1:59" s="24" customFormat="1" ht="19.899999999999999" customHeight="1" x14ac:dyDescent="0.2">
      <c r="A57" s="7">
        <v>1</v>
      </c>
      <c r="B57" s="23"/>
      <c r="C57" s="66"/>
      <c r="D57" s="66"/>
      <c r="E57" s="18" t="s">
        <v>19</v>
      </c>
      <c r="F57" s="18">
        <v>444537249.04000002</v>
      </c>
      <c r="G57" s="18">
        <v>0</v>
      </c>
      <c r="H57" s="18"/>
      <c r="I57" s="18"/>
      <c r="J57" s="18"/>
      <c r="K57" s="18"/>
      <c r="L57" s="18"/>
      <c r="M57" s="18"/>
      <c r="N57" s="18"/>
      <c r="O57" s="18"/>
      <c r="P57" s="18">
        <v>444537249.04000002</v>
      </c>
      <c r="Q57" s="18">
        <v>18461764.800000001</v>
      </c>
      <c r="R57" s="18">
        <v>0</v>
      </c>
      <c r="S57" s="18"/>
      <c r="T57" s="18"/>
      <c r="U57" s="18"/>
      <c r="V57" s="18"/>
      <c r="W57" s="18"/>
      <c r="X57" s="18"/>
      <c r="Y57" s="18"/>
      <c r="Z57" s="18"/>
      <c r="AA57" s="18">
        <v>18461764.800000001</v>
      </c>
      <c r="AB57" s="18">
        <v>165399968.47999999</v>
      </c>
      <c r="AC57" s="18">
        <v>0</v>
      </c>
      <c r="AD57" s="18"/>
      <c r="AE57" s="18"/>
      <c r="AF57" s="18"/>
      <c r="AG57" s="18"/>
      <c r="AH57" s="18"/>
      <c r="AI57" s="18"/>
      <c r="AJ57" s="18"/>
      <c r="AK57" s="18"/>
      <c r="AL57" s="18">
        <v>165399968.47999999</v>
      </c>
      <c r="AM57" s="18">
        <v>110839638.76000001</v>
      </c>
      <c r="AN57" s="18">
        <v>0</v>
      </c>
      <c r="AO57" s="18"/>
      <c r="AP57" s="18"/>
      <c r="AQ57" s="18"/>
      <c r="AR57" s="18"/>
      <c r="AS57" s="18"/>
      <c r="AT57" s="18"/>
      <c r="AU57" s="18"/>
      <c r="AV57" s="18"/>
      <c r="AW57" s="19">
        <f t="shared" si="11"/>
        <v>739238621.08000004</v>
      </c>
      <c r="AX57" s="20">
        <f t="shared" si="12"/>
        <v>0</v>
      </c>
      <c r="AY57" s="20">
        <f t="shared" si="13"/>
        <v>0</v>
      </c>
      <c r="AZ57" s="20">
        <f t="shared" si="14"/>
        <v>0</v>
      </c>
      <c r="BA57" s="20">
        <f t="shared" si="15"/>
        <v>0</v>
      </c>
      <c r="BB57" s="20">
        <f t="shared" si="16"/>
        <v>0</v>
      </c>
      <c r="BC57" s="20">
        <f t="shared" si="17"/>
        <v>0</v>
      </c>
      <c r="BD57" s="20">
        <f t="shared" si="18"/>
        <v>0</v>
      </c>
      <c r="BE57" s="20">
        <f t="shared" si="19"/>
        <v>0</v>
      </c>
      <c r="BF57" s="20">
        <f t="shared" si="20"/>
        <v>0</v>
      </c>
      <c r="BG57" s="21">
        <f t="shared" si="10"/>
        <v>739238621.08000004</v>
      </c>
    </row>
    <row r="58" spans="1:59" s="16" customFormat="1" ht="20.25" customHeight="1" x14ac:dyDescent="0.2">
      <c r="A58" s="7">
        <v>1</v>
      </c>
      <c r="B58" s="11" t="s">
        <v>67</v>
      </c>
      <c r="C58" s="65">
        <v>26</v>
      </c>
      <c r="D58" s="65" t="s">
        <v>68</v>
      </c>
      <c r="E58" s="12" t="s">
        <v>18</v>
      </c>
      <c r="F58" s="12"/>
      <c r="G58" s="12"/>
      <c r="H58" s="12">
        <v>1631</v>
      </c>
      <c r="I58" s="12">
        <v>2214</v>
      </c>
      <c r="J58" s="12">
        <v>79</v>
      </c>
      <c r="K58" s="12"/>
      <c r="L58" s="12"/>
      <c r="M58" s="12"/>
      <c r="N58" s="12"/>
      <c r="O58" s="12">
        <v>190</v>
      </c>
      <c r="P58" s="12"/>
      <c r="Q58" s="12"/>
      <c r="R58" s="12"/>
      <c r="S58" s="12">
        <v>56</v>
      </c>
      <c r="T58" s="12">
        <v>77</v>
      </c>
      <c r="U58" s="12">
        <v>9</v>
      </c>
      <c r="V58" s="12"/>
      <c r="W58" s="12"/>
      <c r="X58" s="12"/>
      <c r="Y58" s="12"/>
      <c r="Z58" s="12">
        <v>8</v>
      </c>
      <c r="AA58" s="12"/>
      <c r="AB58" s="12"/>
      <c r="AC58" s="12"/>
      <c r="AD58" s="12">
        <v>724</v>
      </c>
      <c r="AE58" s="12">
        <v>983</v>
      </c>
      <c r="AF58" s="12">
        <v>41</v>
      </c>
      <c r="AG58" s="12"/>
      <c r="AH58" s="12"/>
      <c r="AI58" s="12"/>
      <c r="AJ58" s="12"/>
      <c r="AK58" s="12">
        <v>40</v>
      </c>
      <c r="AL58" s="12"/>
      <c r="AM58" s="12"/>
      <c r="AN58" s="12"/>
      <c r="AO58" s="12">
        <v>529</v>
      </c>
      <c r="AP58" s="12">
        <v>717</v>
      </c>
      <c r="AQ58" s="12">
        <v>21</v>
      </c>
      <c r="AR58" s="12"/>
      <c r="AS58" s="12"/>
      <c r="AT58" s="12"/>
      <c r="AU58" s="12"/>
      <c r="AV58" s="12">
        <v>62</v>
      </c>
      <c r="AW58" s="13">
        <f t="shared" si="11"/>
        <v>0</v>
      </c>
      <c r="AX58" s="14">
        <f t="shared" si="12"/>
        <v>0</v>
      </c>
      <c r="AY58" s="14">
        <f t="shared" si="13"/>
        <v>2940</v>
      </c>
      <c r="AZ58" s="14">
        <f t="shared" si="14"/>
        <v>3991</v>
      </c>
      <c r="BA58" s="14">
        <f t="shared" si="15"/>
        <v>150</v>
      </c>
      <c r="BB58" s="14">
        <f t="shared" si="16"/>
        <v>0</v>
      </c>
      <c r="BC58" s="14">
        <f t="shared" si="17"/>
        <v>0</v>
      </c>
      <c r="BD58" s="14">
        <f t="shared" si="18"/>
        <v>0</v>
      </c>
      <c r="BE58" s="14">
        <f t="shared" si="19"/>
        <v>0</v>
      </c>
      <c r="BF58" s="14">
        <f t="shared" si="20"/>
        <v>300</v>
      </c>
      <c r="BG58" s="15"/>
    </row>
    <row r="59" spans="1:59" s="24" customFormat="1" ht="20.25" customHeight="1" x14ac:dyDescent="0.2">
      <c r="A59" s="7">
        <v>1</v>
      </c>
      <c r="B59" s="23"/>
      <c r="C59" s="66"/>
      <c r="D59" s="66"/>
      <c r="E59" s="18" t="s">
        <v>19</v>
      </c>
      <c r="F59" s="18"/>
      <c r="G59" s="18">
        <v>3018414.6669999999</v>
      </c>
      <c r="H59" s="18">
        <v>1006982.5</v>
      </c>
      <c r="I59" s="18">
        <v>1947077.73</v>
      </c>
      <c r="J59" s="18">
        <v>64354.437000000005</v>
      </c>
      <c r="K59" s="18"/>
      <c r="L59" s="18"/>
      <c r="M59" s="18"/>
      <c r="N59" s="18"/>
      <c r="O59" s="18">
        <v>3212067.03</v>
      </c>
      <c r="P59" s="18">
        <v>6230481.6969999997</v>
      </c>
      <c r="Q59" s="18"/>
      <c r="R59" s="18">
        <v>109362.00700000001</v>
      </c>
      <c r="S59" s="18">
        <v>34832.730000000003</v>
      </c>
      <c r="T59" s="18">
        <v>67351.75</v>
      </c>
      <c r="U59" s="18">
        <v>7177.527000000001</v>
      </c>
      <c r="V59" s="18"/>
      <c r="W59" s="18"/>
      <c r="X59" s="18"/>
      <c r="Y59" s="18"/>
      <c r="Z59" s="18">
        <v>120641.02</v>
      </c>
      <c r="AA59" s="18">
        <v>230003.027</v>
      </c>
      <c r="AB59" s="18"/>
      <c r="AC59" s="18">
        <v>1345596.105</v>
      </c>
      <c r="AD59" s="18">
        <v>447283.89</v>
      </c>
      <c r="AE59" s="18">
        <v>864857.64</v>
      </c>
      <c r="AF59" s="18">
        <v>33454.574999999997</v>
      </c>
      <c r="AG59" s="18"/>
      <c r="AH59" s="18"/>
      <c r="AI59" s="18"/>
      <c r="AJ59" s="18"/>
      <c r="AK59" s="18">
        <v>693685.84</v>
      </c>
      <c r="AL59" s="18">
        <v>2039281.9449999998</v>
      </c>
      <c r="AM59" s="18"/>
      <c r="AN59" s="18">
        <v>973484.71100000001</v>
      </c>
      <c r="AO59" s="18">
        <v>326161</v>
      </c>
      <c r="AP59" s="18">
        <v>630657.25</v>
      </c>
      <c r="AQ59" s="18">
        <v>16666.460999999999</v>
      </c>
      <c r="AR59" s="18"/>
      <c r="AS59" s="18"/>
      <c r="AT59" s="18"/>
      <c r="AU59" s="18"/>
      <c r="AV59" s="18">
        <v>1000315.08</v>
      </c>
      <c r="AW59" s="19">
        <f t="shared" si="11"/>
        <v>0</v>
      </c>
      <c r="AX59" s="20">
        <f t="shared" si="12"/>
        <v>5446857.4900000002</v>
      </c>
      <c r="AY59" s="20">
        <f t="shared" si="13"/>
        <v>1815260.12</v>
      </c>
      <c r="AZ59" s="20">
        <f t="shared" si="14"/>
        <v>3509944.37</v>
      </c>
      <c r="BA59" s="20">
        <f t="shared" si="15"/>
        <v>121653</v>
      </c>
      <c r="BB59" s="20">
        <f t="shared" si="16"/>
        <v>0</v>
      </c>
      <c r="BC59" s="20">
        <f t="shared" si="17"/>
        <v>0</v>
      </c>
      <c r="BD59" s="20">
        <f t="shared" si="18"/>
        <v>0</v>
      </c>
      <c r="BE59" s="20">
        <f t="shared" si="19"/>
        <v>0</v>
      </c>
      <c r="BF59" s="20">
        <f t="shared" si="20"/>
        <v>5026708.97</v>
      </c>
      <c r="BG59" s="21">
        <f t="shared" si="10"/>
        <v>10473566.460000001</v>
      </c>
    </row>
    <row r="60" spans="1:59" s="16" customFormat="1" ht="25.5" customHeight="1" x14ac:dyDescent="0.2">
      <c r="A60" s="7">
        <v>1</v>
      </c>
      <c r="B60" s="11"/>
      <c r="C60" s="65">
        <v>27</v>
      </c>
      <c r="D60" s="65" t="s">
        <v>69</v>
      </c>
      <c r="E60" s="12" t="s">
        <v>18</v>
      </c>
      <c r="F60" s="12"/>
      <c r="G60" s="12"/>
      <c r="H60" s="12">
        <v>55816</v>
      </c>
      <c r="I60" s="12">
        <v>23515</v>
      </c>
      <c r="J60" s="12">
        <v>9248</v>
      </c>
      <c r="K60" s="12">
        <v>2064</v>
      </c>
      <c r="L60" s="12">
        <v>2398</v>
      </c>
      <c r="M60" s="12">
        <v>254</v>
      </c>
      <c r="N60" s="12"/>
      <c r="O60" s="12">
        <v>781</v>
      </c>
      <c r="P60" s="12"/>
      <c r="Q60" s="12"/>
      <c r="R60" s="12"/>
      <c r="S60" s="12">
        <v>1199</v>
      </c>
      <c r="T60" s="12">
        <v>505</v>
      </c>
      <c r="U60" s="12">
        <v>192</v>
      </c>
      <c r="V60" s="12"/>
      <c r="W60" s="12">
        <v>68</v>
      </c>
      <c r="X60" s="12">
        <v>4</v>
      </c>
      <c r="Y60" s="12"/>
      <c r="Z60" s="12">
        <v>12</v>
      </c>
      <c r="AA60" s="12"/>
      <c r="AB60" s="12"/>
      <c r="AC60" s="12"/>
      <c r="AD60" s="12">
        <v>30997</v>
      </c>
      <c r="AE60" s="12">
        <v>13059</v>
      </c>
      <c r="AF60" s="12">
        <v>5216</v>
      </c>
      <c r="AG60" s="12">
        <v>1228</v>
      </c>
      <c r="AH60" s="12">
        <v>1186</v>
      </c>
      <c r="AI60" s="12">
        <v>150</v>
      </c>
      <c r="AJ60" s="12"/>
      <c r="AK60" s="12">
        <v>553</v>
      </c>
      <c r="AL60" s="12"/>
      <c r="AM60" s="12"/>
      <c r="AN60" s="12"/>
      <c r="AO60" s="12">
        <v>6931.8888888888905</v>
      </c>
      <c r="AP60" s="12">
        <v>2921</v>
      </c>
      <c r="AQ60" s="12">
        <v>1344</v>
      </c>
      <c r="AR60" s="12">
        <v>298</v>
      </c>
      <c r="AS60" s="12">
        <v>356</v>
      </c>
      <c r="AT60" s="12">
        <v>48</v>
      </c>
      <c r="AU60" s="12"/>
      <c r="AV60" s="12">
        <v>100</v>
      </c>
      <c r="AW60" s="13">
        <f t="shared" si="11"/>
        <v>0</v>
      </c>
      <c r="AX60" s="14">
        <f t="shared" si="12"/>
        <v>0</v>
      </c>
      <c r="AY60" s="14">
        <f t="shared" si="13"/>
        <v>94943.888888888891</v>
      </c>
      <c r="AZ60" s="14">
        <f t="shared" si="14"/>
        <v>40000</v>
      </c>
      <c r="BA60" s="14">
        <f t="shared" si="15"/>
        <v>16000</v>
      </c>
      <c r="BB60" s="14">
        <f t="shared" si="16"/>
        <v>3590</v>
      </c>
      <c r="BC60" s="14">
        <f t="shared" si="17"/>
        <v>4008</v>
      </c>
      <c r="BD60" s="14">
        <f t="shared" si="18"/>
        <v>456</v>
      </c>
      <c r="BE60" s="14">
        <f t="shared" si="19"/>
        <v>0</v>
      </c>
      <c r="BF60" s="14">
        <f t="shared" si="20"/>
        <v>1446</v>
      </c>
      <c r="BG60" s="15"/>
    </row>
    <row r="61" spans="1:59" s="24" customFormat="1" ht="18" customHeight="1" x14ac:dyDescent="0.2">
      <c r="A61" s="7">
        <v>1</v>
      </c>
      <c r="B61" s="23"/>
      <c r="C61" s="66"/>
      <c r="D61" s="66"/>
      <c r="E61" s="18" t="s">
        <v>19</v>
      </c>
      <c r="F61" s="18"/>
      <c r="G61" s="18">
        <v>51310805.339999996</v>
      </c>
      <c r="H61" s="18">
        <v>24576002.32</v>
      </c>
      <c r="I61" s="18">
        <v>19234490.059999999</v>
      </c>
      <c r="J61" s="18">
        <v>7500312.96</v>
      </c>
      <c r="K61" s="18">
        <v>13704673.050000001</v>
      </c>
      <c r="L61" s="18">
        <v>142027641.53</v>
      </c>
      <c r="M61" s="18">
        <v>43680382.189999998</v>
      </c>
      <c r="N61" s="18"/>
      <c r="O61" s="18">
        <v>14038909.73</v>
      </c>
      <c r="P61" s="18">
        <v>221082029.65000001</v>
      </c>
      <c r="Q61" s="18"/>
      <c r="R61" s="18">
        <v>1112379.98</v>
      </c>
      <c r="S61" s="18">
        <v>527808.49</v>
      </c>
      <c r="T61" s="18">
        <v>428855.65</v>
      </c>
      <c r="U61" s="18">
        <v>155715.84</v>
      </c>
      <c r="V61" s="18"/>
      <c r="W61" s="18">
        <v>3660506.22</v>
      </c>
      <c r="X61" s="18">
        <v>1092009.55</v>
      </c>
      <c r="Y61" s="18"/>
      <c r="Z61" s="18">
        <v>209145.77</v>
      </c>
      <c r="AA61" s="18">
        <v>4982031.9700000007</v>
      </c>
      <c r="AB61" s="18"/>
      <c r="AC61" s="18">
        <v>28741661.109999999</v>
      </c>
      <c r="AD61" s="18">
        <v>13648172.68</v>
      </c>
      <c r="AE61" s="18">
        <v>10863208.109999999</v>
      </c>
      <c r="AF61" s="18">
        <v>4230280.32</v>
      </c>
      <c r="AG61" s="18">
        <v>8151301.1900000004</v>
      </c>
      <c r="AH61" s="18">
        <v>75406428.230000004</v>
      </c>
      <c r="AI61" s="18">
        <v>25428222.489999998</v>
      </c>
      <c r="AJ61" s="18"/>
      <c r="AK61" s="18">
        <v>10091283.35</v>
      </c>
      <c r="AL61" s="18">
        <v>122390673.88</v>
      </c>
      <c r="AM61" s="18"/>
      <c r="AN61" s="18">
        <v>6588902.1900000004</v>
      </c>
      <c r="AO61" s="18">
        <v>3051997.77</v>
      </c>
      <c r="AP61" s="18">
        <v>2446893.54</v>
      </c>
      <c r="AQ61" s="18">
        <v>1090010.8799999999</v>
      </c>
      <c r="AR61" s="18">
        <v>1978239.76</v>
      </c>
      <c r="AS61" s="18">
        <v>22939172.34</v>
      </c>
      <c r="AT61" s="18">
        <v>7800068.25</v>
      </c>
      <c r="AU61" s="18"/>
      <c r="AV61" s="18">
        <v>1803882.26</v>
      </c>
      <c r="AW61" s="19">
        <f t="shared" si="11"/>
        <v>0</v>
      </c>
      <c r="AX61" s="20">
        <f t="shared" si="12"/>
        <v>87753748.61999999</v>
      </c>
      <c r="AY61" s="20">
        <f t="shared" si="13"/>
        <v>41803981.259999998</v>
      </c>
      <c r="AZ61" s="20">
        <f t="shared" si="14"/>
        <v>32973447.359999999</v>
      </c>
      <c r="BA61" s="20">
        <f t="shared" si="15"/>
        <v>12976320</v>
      </c>
      <c r="BB61" s="20">
        <f t="shared" si="16"/>
        <v>23834214</v>
      </c>
      <c r="BC61" s="20">
        <f t="shared" si="17"/>
        <v>244033748.31999999</v>
      </c>
      <c r="BD61" s="20">
        <f t="shared" si="18"/>
        <v>78000682.479999989</v>
      </c>
      <c r="BE61" s="20">
        <f t="shared" si="19"/>
        <v>0</v>
      </c>
      <c r="BF61" s="20">
        <f t="shared" si="20"/>
        <v>26143221.109999999</v>
      </c>
      <c r="BG61" s="21">
        <f t="shared" si="10"/>
        <v>381764932.05000001</v>
      </c>
    </row>
    <row r="62" spans="1:59" s="16" customFormat="1" ht="18.75" customHeight="1" x14ac:dyDescent="0.2">
      <c r="A62" s="7">
        <v>1</v>
      </c>
      <c r="B62" s="11" t="s">
        <v>70</v>
      </c>
      <c r="C62" s="65">
        <v>28</v>
      </c>
      <c r="D62" s="65" t="s">
        <v>71</v>
      </c>
      <c r="E62" s="12" t="s">
        <v>18</v>
      </c>
      <c r="F62" s="12"/>
      <c r="G62" s="12"/>
      <c r="H62" s="12">
        <v>6439</v>
      </c>
      <c r="I62" s="12">
        <v>4926</v>
      </c>
      <c r="J62" s="12">
        <v>843</v>
      </c>
      <c r="K62" s="12"/>
      <c r="L62" s="12">
        <v>334</v>
      </c>
      <c r="M62" s="12"/>
      <c r="N62" s="12"/>
      <c r="O62" s="12">
        <v>24</v>
      </c>
      <c r="P62" s="12"/>
      <c r="Q62" s="12"/>
      <c r="R62" s="12"/>
      <c r="S62" s="12">
        <v>224</v>
      </c>
      <c r="T62" s="12">
        <v>171</v>
      </c>
      <c r="U62" s="12">
        <v>39</v>
      </c>
      <c r="V62" s="12"/>
      <c r="W62" s="12">
        <v>12</v>
      </c>
      <c r="X62" s="12"/>
      <c r="Y62" s="12"/>
      <c r="Z62" s="12">
        <v>4</v>
      </c>
      <c r="AA62" s="12"/>
      <c r="AB62" s="12"/>
      <c r="AC62" s="12"/>
      <c r="AD62" s="12">
        <v>3547</v>
      </c>
      <c r="AE62" s="12">
        <v>2714</v>
      </c>
      <c r="AF62" s="12">
        <v>384</v>
      </c>
      <c r="AG62" s="12"/>
      <c r="AH62" s="12">
        <v>128</v>
      </c>
      <c r="AI62" s="12"/>
      <c r="AJ62" s="12"/>
      <c r="AK62" s="12">
        <v>16</v>
      </c>
      <c r="AL62" s="12"/>
      <c r="AM62" s="12"/>
      <c r="AN62" s="12"/>
      <c r="AO62" s="12">
        <v>1556</v>
      </c>
      <c r="AP62" s="12">
        <v>1187</v>
      </c>
      <c r="AQ62" s="12">
        <v>234</v>
      </c>
      <c r="AR62" s="12"/>
      <c r="AS62" s="12">
        <v>66</v>
      </c>
      <c r="AT62" s="12"/>
      <c r="AU62" s="12"/>
      <c r="AV62" s="12">
        <v>8</v>
      </c>
      <c r="AW62" s="13">
        <f t="shared" si="11"/>
        <v>0</v>
      </c>
      <c r="AX62" s="14">
        <f t="shared" si="12"/>
        <v>0</v>
      </c>
      <c r="AY62" s="14">
        <f t="shared" si="13"/>
        <v>11766</v>
      </c>
      <c r="AZ62" s="14">
        <f t="shared" si="14"/>
        <v>8998</v>
      </c>
      <c r="BA62" s="14">
        <f t="shared" si="15"/>
        <v>1500</v>
      </c>
      <c r="BB62" s="14">
        <f t="shared" si="16"/>
        <v>0</v>
      </c>
      <c r="BC62" s="14">
        <f t="shared" si="17"/>
        <v>540</v>
      </c>
      <c r="BD62" s="14">
        <f t="shared" si="18"/>
        <v>0</v>
      </c>
      <c r="BE62" s="14">
        <f t="shared" si="19"/>
        <v>0</v>
      </c>
      <c r="BF62" s="14">
        <f t="shared" si="20"/>
        <v>52</v>
      </c>
      <c r="BG62" s="15"/>
    </row>
    <row r="63" spans="1:59" s="24" customFormat="1" x14ac:dyDescent="0.2">
      <c r="A63" s="7">
        <v>1</v>
      </c>
      <c r="B63" s="25"/>
      <c r="C63" s="66"/>
      <c r="D63" s="66"/>
      <c r="E63" s="18" t="s">
        <v>19</v>
      </c>
      <c r="F63" s="18"/>
      <c r="G63" s="18">
        <v>8624328.0399999991</v>
      </c>
      <c r="H63" s="18">
        <v>3650177.08</v>
      </c>
      <c r="I63" s="18">
        <v>4290461.0999999996</v>
      </c>
      <c r="J63" s="18">
        <v>683689.86</v>
      </c>
      <c r="K63" s="18"/>
      <c r="L63" s="18">
        <v>7487897</v>
      </c>
      <c r="M63" s="18"/>
      <c r="N63" s="18"/>
      <c r="O63" s="18">
        <v>381013.07</v>
      </c>
      <c r="P63" s="18">
        <v>16493238.109999999</v>
      </c>
      <c r="Q63" s="18"/>
      <c r="R63" s="18">
        <v>306437.08999999997</v>
      </c>
      <c r="S63" s="18">
        <v>127125.02</v>
      </c>
      <c r="T63" s="18">
        <v>147682.29</v>
      </c>
      <c r="U63" s="18">
        <v>31629.78</v>
      </c>
      <c r="V63" s="18"/>
      <c r="W63" s="18">
        <v>285253.21999999997</v>
      </c>
      <c r="X63" s="18"/>
      <c r="Y63" s="18"/>
      <c r="Z63" s="18">
        <v>66263.14</v>
      </c>
      <c r="AA63" s="18">
        <v>657953.44999999995</v>
      </c>
      <c r="AB63" s="18"/>
      <c r="AC63" s="18">
        <v>4682646.92</v>
      </c>
      <c r="AD63" s="18">
        <v>2010886.64</v>
      </c>
      <c r="AE63" s="18">
        <v>2360328.6</v>
      </c>
      <c r="AF63" s="18">
        <v>311431.67999999999</v>
      </c>
      <c r="AG63" s="18"/>
      <c r="AH63" s="18">
        <v>2709905.58</v>
      </c>
      <c r="AI63" s="18"/>
      <c r="AJ63" s="18"/>
      <c r="AK63" s="18">
        <v>256769.68</v>
      </c>
      <c r="AL63" s="18">
        <v>7649322.1799999997</v>
      </c>
      <c r="AM63" s="18"/>
      <c r="AN63" s="18">
        <v>2104663.6800000002</v>
      </c>
      <c r="AO63" s="18">
        <v>881874.25</v>
      </c>
      <c r="AP63" s="18">
        <v>1033010.75</v>
      </c>
      <c r="AQ63" s="18">
        <v>189778.68</v>
      </c>
      <c r="AR63" s="18"/>
      <c r="AS63" s="18">
        <v>1402494.99</v>
      </c>
      <c r="AT63" s="18"/>
      <c r="AU63" s="18"/>
      <c r="AV63" s="18">
        <v>124243.39</v>
      </c>
      <c r="AW63" s="19">
        <f t="shared" si="11"/>
        <v>0</v>
      </c>
      <c r="AX63" s="20">
        <f t="shared" si="12"/>
        <v>15718075.729999999</v>
      </c>
      <c r="AY63" s="20">
        <f t="shared" si="13"/>
        <v>6670062.9900000002</v>
      </c>
      <c r="AZ63" s="20">
        <f t="shared" si="14"/>
        <v>7831482.7400000002</v>
      </c>
      <c r="BA63" s="20">
        <f t="shared" si="15"/>
        <v>1216530</v>
      </c>
      <c r="BB63" s="20">
        <f t="shared" si="16"/>
        <v>0</v>
      </c>
      <c r="BC63" s="20">
        <f t="shared" si="17"/>
        <v>11885550.789999999</v>
      </c>
      <c r="BD63" s="20">
        <f t="shared" si="18"/>
        <v>0</v>
      </c>
      <c r="BE63" s="20">
        <f t="shared" si="19"/>
        <v>0</v>
      </c>
      <c r="BF63" s="20">
        <f t="shared" si="20"/>
        <v>828289.28</v>
      </c>
      <c r="BG63" s="21">
        <f t="shared" si="10"/>
        <v>28431915.799999997</v>
      </c>
    </row>
    <row r="64" spans="1:59" s="16" customFormat="1" ht="17.25" customHeight="1" x14ac:dyDescent="0.2">
      <c r="A64" s="7">
        <v>1</v>
      </c>
      <c r="B64" s="26" t="s">
        <v>72</v>
      </c>
      <c r="C64" s="65">
        <v>29</v>
      </c>
      <c r="D64" s="65" t="s">
        <v>73</v>
      </c>
      <c r="E64" s="12" t="s">
        <v>18</v>
      </c>
      <c r="F64" s="12"/>
      <c r="G64" s="12"/>
      <c r="H64" s="12">
        <v>120</v>
      </c>
      <c r="I64" s="12">
        <v>528</v>
      </c>
      <c r="J64" s="12"/>
      <c r="K64" s="12"/>
      <c r="L64" s="12"/>
      <c r="M64" s="12"/>
      <c r="N64" s="12"/>
      <c r="O64" s="12"/>
      <c r="P64" s="12"/>
      <c r="Q64" s="12"/>
      <c r="R64" s="12"/>
      <c r="S64" s="12">
        <v>13</v>
      </c>
      <c r="T64" s="12">
        <v>39</v>
      </c>
      <c r="U64" s="12"/>
      <c r="V64" s="12"/>
      <c r="W64" s="12"/>
      <c r="X64" s="12"/>
      <c r="Y64" s="12"/>
      <c r="Z64" s="12"/>
      <c r="AA64" s="12"/>
      <c r="AB64" s="12"/>
      <c r="AC64" s="12"/>
      <c r="AD64" s="12">
        <v>76</v>
      </c>
      <c r="AE64" s="12">
        <v>343</v>
      </c>
      <c r="AF64" s="12"/>
      <c r="AG64" s="12"/>
      <c r="AH64" s="12"/>
      <c r="AI64" s="12"/>
      <c r="AJ64" s="12"/>
      <c r="AK64" s="12"/>
      <c r="AL64" s="12"/>
      <c r="AM64" s="12"/>
      <c r="AN64" s="12"/>
      <c r="AO64" s="12">
        <v>24</v>
      </c>
      <c r="AP64" s="12">
        <v>105.88235294117646</v>
      </c>
      <c r="AQ64" s="12"/>
      <c r="AR64" s="12"/>
      <c r="AS64" s="12"/>
      <c r="AT64" s="12"/>
      <c r="AU64" s="12"/>
      <c r="AV64" s="12"/>
      <c r="AW64" s="13">
        <f t="shared" si="11"/>
        <v>0</v>
      </c>
      <c r="AX64" s="14">
        <f t="shared" si="12"/>
        <v>0</v>
      </c>
      <c r="AY64" s="14">
        <f t="shared" si="13"/>
        <v>233</v>
      </c>
      <c r="AZ64" s="14">
        <f t="shared" si="14"/>
        <v>1015.8823529411765</v>
      </c>
      <c r="BA64" s="14">
        <f t="shared" si="15"/>
        <v>0</v>
      </c>
      <c r="BB64" s="14">
        <f t="shared" si="16"/>
        <v>0</v>
      </c>
      <c r="BC64" s="14">
        <f t="shared" si="17"/>
        <v>0</v>
      </c>
      <c r="BD64" s="14">
        <f t="shared" si="18"/>
        <v>0</v>
      </c>
      <c r="BE64" s="14">
        <f t="shared" si="19"/>
        <v>0</v>
      </c>
      <c r="BF64" s="14">
        <f t="shared" si="20"/>
        <v>0</v>
      </c>
      <c r="BG64" s="15"/>
    </row>
    <row r="65" spans="1:59" s="24" customFormat="1" ht="15" customHeight="1" x14ac:dyDescent="0.2">
      <c r="A65" s="7">
        <v>1</v>
      </c>
      <c r="B65" s="25"/>
      <c r="C65" s="66"/>
      <c r="D65" s="66"/>
      <c r="E65" s="18" t="s">
        <v>19</v>
      </c>
      <c r="F65" s="18"/>
      <c r="G65" s="18">
        <v>954520.95096000005</v>
      </c>
      <c r="H65" s="18">
        <v>64248.996960000004</v>
      </c>
      <c r="I65" s="18">
        <v>890271.95400000003</v>
      </c>
      <c r="J65" s="18"/>
      <c r="K65" s="18"/>
      <c r="L65" s="18"/>
      <c r="M65" s="18"/>
      <c r="N65" s="18"/>
      <c r="O65" s="18"/>
      <c r="P65" s="18">
        <v>954520.95096000005</v>
      </c>
      <c r="Q65" s="18"/>
      <c r="R65" s="18">
        <v>72155.60802</v>
      </c>
      <c r="S65" s="18">
        <v>7097.2729200000012</v>
      </c>
      <c r="T65" s="18">
        <v>65058.335100000004</v>
      </c>
      <c r="U65" s="18"/>
      <c r="V65" s="18"/>
      <c r="W65" s="18"/>
      <c r="X65" s="18"/>
      <c r="Y65" s="18"/>
      <c r="Z65" s="18"/>
      <c r="AA65" s="18">
        <v>72155.60802</v>
      </c>
      <c r="AB65" s="18"/>
      <c r="AC65" s="18">
        <v>619143.67709999997</v>
      </c>
      <c r="AD65" s="18">
        <v>40466.906999999999</v>
      </c>
      <c r="AE65" s="18">
        <v>578676.77009999997</v>
      </c>
      <c r="AF65" s="18"/>
      <c r="AG65" s="18"/>
      <c r="AH65" s="18"/>
      <c r="AI65" s="18"/>
      <c r="AJ65" s="18"/>
      <c r="AK65" s="18"/>
      <c r="AL65" s="18">
        <v>619143.67709999997</v>
      </c>
      <c r="AM65" s="18"/>
      <c r="AN65" s="18">
        <v>190754.77392000004</v>
      </c>
      <c r="AO65" s="18">
        <v>12700.383120000002</v>
      </c>
      <c r="AP65" s="18">
        <v>178054.39080000002</v>
      </c>
      <c r="AQ65" s="18"/>
      <c r="AR65" s="18"/>
      <c r="AS65" s="18"/>
      <c r="AT65" s="18"/>
      <c r="AU65" s="18"/>
      <c r="AV65" s="18"/>
      <c r="AW65" s="19">
        <f t="shared" si="11"/>
        <v>0</v>
      </c>
      <c r="AX65" s="20">
        <f t="shared" si="12"/>
        <v>1836575.0100000002</v>
      </c>
      <c r="AY65" s="20">
        <f t="shared" si="13"/>
        <v>124513.56000000001</v>
      </c>
      <c r="AZ65" s="20">
        <f t="shared" si="14"/>
        <v>1712061.4500000002</v>
      </c>
      <c r="BA65" s="20">
        <f t="shared" si="15"/>
        <v>0</v>
      </c>
      <c r="BB65" s="20">
        <f t="shared" si="16"/>
        <v>0</v>
      </c>
      <c r="BC65" s="20">
        <f t="shared" si="17"/>
        <v>0</v>
      </c>
      <c r="BD65" s="20">
        <f t="shared" si="18"/>
        <v>0</v>
      </c>
      <c r="BE65" s="20">
        <f t="shared" si="19"/>
        <v>0</v>
      </c>
      <c r="BF65" s="20">
        <f t="shared" si="20"/>
        <v>0</v>
      </c>
      <c r="BG65" s="21">
        <f t="shared" si="10"/>
        <v>1836575.0100000002</v>
      </c>
    </row>
    <row r="66" spans="1:59" s="16" customFormat="1" ht="15" customHeight="1" x14ac:dyDescent="0.2">
      <c r="A66" s="7">
        <v>1</v>
      </c>
      <c r="B66" s="26"/>
      <c r="C66" s="65">
        <v>30</v>
      </c>
      <c r="D66" s="65" t="s">
        <v>74</v>
      </c>
      <c r="E66" s="12" t="s">
        <v>18</v>
      </c>
      <c r="F66" s="12"/>
      <c r="G66" s="12"/>
      <c r="H66" s="12">
        <v>0</v>
      </c>
      <c r="I66" s="12">
        <v>3624</v>
      </c>
      <c r="J66" s="12"/>
      <c r="K66" s="12"/>
      <c r="L66" s="12"/>
      <c r="M66" s="12"/>
      <c r="N66" s="12"/>
      <c r="O66" s="12"/>
      <c r="P66" s="12"/>
      <c r="Q66" s="12"/>
      <c r="R66" s="12"/>
      <c r="S66" s="12">
        <v>528</v>
      </c>
      <c r="T66" s="12">
        <v>46</v>
      </c>
      <c r="U66" s="12"/>
      <c r="V66" s="12"/>
      <c r="W66" s="12"/>
      <c r="X66" s="12"/>
      <c r="Y66" s="12"/>
      <c r="Z66" s="12"/>
      <c r="AA66" s="12"/>
      <c r="AB66" s="12"/>
      <c r="AC66" s="12"/>
      <c r="AD66" s="12">
        <v>0</v>
      </c>
      <c r="AE66" s="12">
        <v>1073</v>
      </c>
      <c r="AF66" s="12"/>
      <c r="AG66" s="12"/>
      <c r="AH66" s="12"/>
      <c r="AI66" s="12"/>
      <c r="AJ66" s="12"/>
      <c r="AK66" s="12"/>
      <c r="AL66" s="12"/>
      <c r="AM66" s="12"/>
      <c r="AN66" s="12"/>
      <c r="AO66" s="12">
        <v>36</v>
      </c>
      <c r="AP66" s="12">
        <v>1055.588235294118</v>
      </c>
      <c r="AQ66" s="12"/>
      <c r="AR66" s="12"/>
      <c r="AS66" s="12"/>
      <c r="AT66" s="12"/>
      <c r="AU66" s="12"/>
      <c r="AV66" s="12"/>
      <c r="AW66" s="13">
        <f t="shared" si="11"/>
        <v>0</v>
      </c>
      <c r="AX66" s="14">
        <f t="shared" si="12"/>
        <v>0</v>
      </c>
      <c r="AY66" s="14">
        <f t="shared" si="13"/>
        <v>564</v>
      </c>
      <c r="AZ66" s="14">
        <f t="shared" si="14"/>
        <v>5798.588235294118</v>
      </c>
      <c r="BA66" s="14">
        <f t="shared" si="15"/>
        <v>0</v>
      </c>
      <c r="BB66" s="14">
        <f t="shared" si="16"/>
        <v>0</v>
      </c>
      <c r="BC66" s="14">
        <f t="shared" si="17"/>
        <v>0</v>
      </c>
      <c r="BD66" s="14">
        <f t="shared" si="18"/>
        <v>0</v>
      </c>
      <c r="BE66" s="14">
        <f t="shared" si="19"/>
        <v>0</v>
      </c>
      <c r="BF66" s="14">
        <f t="shared" si="20"/>
        <v>0</v>
      </c>
      <c r="BG66" s="15"/>
    </row>
    <row r="67" spans="1:59" s="24" customFormat="1" ht="15" customHeight="1" x14ac:dyDescent="0.2">
      <c r="A67" s="7">
        <v>1</v>
      </c>
      <c r="B67" s="25"/>
      <c r="C67" s="66"/>
      <c r="D67" s="66"/>
      <c r="E67" s="18" t="s">
        <v>19</v>
      </c>
      <c r="F67" s="18"/>
      <c r="G67" s="18">
        <v>6107707.3499999996</v>
      </c>
      <c r="H67" s="18">
        <v>0</v>
      </c>
      <c r="I67" s="18">
        <v>6107707.3499999996</v>
      </c>
      <c r="J67" s="18"/>
      <c r="K67" s="18"/>
      <c r="L67" s="18"/>
      <c r="M67" s="18"/>
      <c r="N67" s="18"/>
      <c r="O67" s="18"/>
      <c r="P67" s="18">
        <v>6107707.3499999996</v>
      </c>
      <c r="Q67" s="18"/>
      <c r="R67" s="18">
        <v>361003.67136000004</v>
      </c>
      <c r="S67" s="18">
        <v>282825.01728000003</v>
      </c>
      <c r="T67" s="18">
        <v>78178.654079999993</v>
      </c>
      <c r="U67" s="18"/>
      <c r="V67" s="18"/>
      <c r="W67" s="18"/>
      <c r="X67" s="18"/>
      <c r="Y67" s="18"/>
      <c r="Z67" s="18"/>
      <c r="AA67" s="18">
        <v>361003.67136000004</v>
      </c>
      <c r="AB67" s="18"/>
      <c r="AC67" s="18">
        <v>1807881.3755999999</v>
      </c>
      <c r="AD67" s="18">
        <v>0</v>
      </c>
      <c r="AE67" s="18">
        <v>1807881.3755999999</v>
      </c>
      <c r="AF67" s="18"/>
      <c r="AG67" s="18"/>
      <c r="AH67" s="18"/>
      <c r="AI67" s="18"/>
      <c r="AJ67" s="18"/>
      <c r="AK67" s="18"/>
      <c r="AL67" s="18">
        <v>1807881.3755999999</v>
      </c>
      <c r="AM67" s="18"/>
      <c r="AN67" s="18">
        <v>1797902.8430399997</v>
      </c>
      <c r="AO67" s="18">
        <v>19338.462720000003</v>
      </c>
      <c r="AP67" s="18">
        <v>1778564.3803199998</v>
      </c>
      <c r="AQ67" s="18"/>
      <c r="AR67" s="18"/>
      <c r="AS67" s="18"/>
      <c r="AT67" s="18"/>
      <c r="AU67" s="18"/>
      <c r="AV67" s="18"/>
      <c r="AW67" s="19">
        <f t="shared" si="11"/>
        <v>0</v>
      </c>
      <c r="AX67" s="20">
        <f t="shared" si="12"/>
        <v>10074495.239999998</v>
      </c>
      <c r="AY67" s="20">
        <f t="shared" si="13"/>
        <v>302163.48000000004</v>
      </c>
      <c r="AZ67" s="20">
        <f t="shared" si="14"/>
        <v>9772331.7599999979</v>
      </c>
      <c r="BA67" s="20">
        <f t="shared" si="15"/>
        <v>0</v>
      </c>
      <c r="BB67" s="20">
        <f t="shared" si="16"/>
        <v>0</v>
      </c>
      <c r="BC67" s="20">
        <f t="shared" si="17"/>
        <v>0</v>
      </c>
      <c r="BD67" s="20">
        <f t="shared" si="18"/>
        <v>0</v>
      </c>
      <c r="BE67" s="20">
        <f t="shared" si="19"/>
        <v>0</v>
      </c>
      <c r="BF67" s="20">
        <f t="shared" si="20"/>
        <v>0</v>
      </c>
      <c r="BG67" s="21">
        <f t="shared" si="10"/>
        <v>10074495.239999998</v>
      </c>
    </row>
    <row r="68" spans="1:59" s="16" customFormat="1" ht="15" customHeight="1" x14ac:dyDescent="0.2">
      <c r="A68" s="7">
        <v>1</v>
      </c>
      <c r="B68" s="26"/>
      <c r="C68" s="65">
        <v>31</v>
      </c>
      <c r="D68" s="65" t="s">
        <v>75</v>
      </c>
      <c r="E68" s="12" t="s">
        <v>18</v>
      </c>
      <c r="F68" s="12"/>
      <c r="G68" s="12"/>
      <c r="H68" s="12">
        <v>5614</v>
      </c>
      <c r="I68" s="12">
        <v>190</v>
      </c>
      <c r="J68" s="12"/>
      <c r="K68" s="12"/>
      <c r="L68" s="12"/>
      <c r="M68" s="12"/>
      <c r="N68" s="12"/>
      <c r="O68" s="12"/>
      <c r="P68" s="12"/>
      <c r="Q68" s="12"/>
      <c r="R68" s="12"/>
      <c r="S68" s="12">
        <v>986</v>
      </c>
      <c r="T68" s="12">
        <v>24</v>
      </c>
      <c r="U68" s="12"/>
      <c r="V68" s="12"/>
      <c r="W68" s="12"/>
      <c r="X68" s="12"/>
      <c r="Y68" s="12"/>
      <c r="Z68" s="12"/>
      <c r="AA68" s="12"/>
      <c r="AB68" s="12"/>
      <c r="AC68" s="12"/>
      <c r="AD68" s="12">
        <v>662</v>
      </c>
      <c r="AE68" s="12">
        <v>30</v>
      </c>
      <c r="AF68" s="12"/>
      <c r="AG68" s="12"/>
      <c r="AH68" s="12"/>
      <c r="AI68" s="12"/>
      <c r="AJ68" s="12"/>
      <c r="AK68" s="12"/>
      <c r="AL68" s="12"/>
      <c r="AM68" s="12"/>
      <c r="AN68" s="12"/>
      <c r="AO68" s="12">
        <v>1550</v>
      </c>
      <c r="AP68" s="12">
        <v>64</v>
      </c>
      <c r="AQ68" s="12"/>
      <c r="AR68" s="12"/>
      <c r="AS68" s="12"/>
      <c r="AT68" s="12"/>
      <c r="AU68" s="12"/>
      <c r="AV68" s="12"/>
      <c r="AW68" s="13">
        <f t="shared" si="11"/>
        <v>0</v>
      </c>
      <c r="AX68" s="14">
        <f t="shared" si="12"/>
        <v>0</v>
      </c>
      <c r="AY68" s="14">
        <f t="shared" si="13"/>
        <v>8812</v>
      </c>
      <c r="AZ68" s="14">
        <f t="shared" si="14"/>
        <v>308</v>
      </c>
      <c r="BA68" s="14">
        <f t="shared" si="15"/>
        <v>0</v>
      </c>
      <c r="BB68" s="14">
        <f t="shared" si="16"/>
        <v>0</v>
      </c>
      <c r="BC68" s="14">
        <f t="shared" si="17"/>
        <v>0</v>
      </c>
      <c r="BD68" s="14">
        <f t="shared" si="18"/>
        <v>0</v>
      </c>
      <c r="BE68" s="14">
        <f t="shared" si="19"/>
        <v>0</v>
      </c>
      <c r="BF68" s="14">
        <f t="shared" si="20"/>
        <v>0</v>
      </c>
      <c r="BG68" s="15"/>
    </row>
    <row r="69" spans="1:59" s="24" customFormat="1" ht="15" customHeight="1" x14ac:dyDescent="0.2">
      <c r="A69" s="7">
        <v>1</v>
      </c>
      <c r="B69" s="25"/>
      <c r="C69" s="66"/>
      <c r="D69" s="66"/>
      <c r="E69" s="18" t="s">
        <v>19</v>
      </c>
      <c r="F69" s="18"/>
      <c r="G69" s="18">
        <v>7523408.8300000001</v>
      </c>
      <c r="H69" s="18">
        <v>3333246.38</v>
      </c>
      <c r="I69" s="18">
        <v>4190162.45</v>
      </c>
      <c r="J69" s="18"/>
      <c r="K69" s="18"/>
      <c r="L69" s="18"/>
      <c r="M69" s="18"/>
      <c r="N69" s="18"/>
      <c r="O69" s="18"/>
      <c r="P69" s="18">
        <v>7523408.8300000001</v>
      </c>
      <c r="Q69" s="18"/>
      <c r="R69" s="18">
        <v>839340.54</v>
      </c>
      <c r="S69" s="18">
        <v>583498.15</v>
      </c>
      <c r="T69" s="18">
        <v>255842.39</v>
      </c>
      <c r="U69" s="18"/>
      <c r="V69" s="18"/>
      <c r="W69" s="18"/>
      <c r="X69" s="18"/>
      <c r="Y69" s="18"/>
      <c r="Z69" s="18"/>
      <c r="AA69" s="18">
        <v>839340.54</v>
      </c>
      <c r="AB69" s="18"/>
      <c r="AC69" s="18">
        <v>1037014.09</v>
      </c>
      <c r="AD69" s="18">
        <v>401661.23</v>
      </c>
      <c r="AE69" s="18">
        <v>635352.86</v>
      </c>
      <c r="AF69" s="18"/>
      <c r="AG69" s="18"/>
      <c r="AH69" s="18"/>
      <c r="AI69" s="18"/>
      <c r="AJ69" s="18"/>
      <c r="AK69" s="18"/>
      <c r="AL69" s="18">
        <v>1037014.09</v>
      </c>
      <c r="AM69" s="18"/>
      <c r="AN69" s="18">
        <v>1624060.65</v>
      </c>
      <c r="AO69" s="18">
        <v>924209.58</v>
      </c>
      <c r="AP69" s="18">
        <v>699851.07</v>
      </c>
      <c r="AQ69" s="18"/>
      <c r="AR69" s="18"/>
      <c r="AS69" s="18"/>
      <c r="AT69" s="18"/>
      <c r="AU69" s="18"/>
      <c r="AV69" s="18"/>
      <c r="AW69" s="19">
        <f t="shared" si="11"/>
        <v>0</v>
      </c>
      <c r="AX69" s="20">
        <f t="shared" si="12"/>
        <v>11023824.109999999</v>
      </c>
      <c r="AY69" s="20">
        <f t="shared" si="13"/>
        <v>5242615.34</v>
      </c>
      <c r="AZ69" s="20">
        <f t="shared" si="14"/>
        <v>5781208.7699999996</v>
      </c>
      <c r="BA69" s="20">
        <f t="shared" si="15"/>
        <v>0</v>
      </c>
      <c r="BB69" s="20">
        <f t="shared" si="16"/>
        <v>0</v>
      </c>
      <c r="BC69" s="20">
        <f t="shared" si="17"/>
        <v>0</v>
      </c>
      <c r="BD69" s="20">
        <f t="shared" si="18"/>
        <v>0</v>
      </c>
      <c r="BE69" s="20">
        <f t="shared" si="19"/>
        <v>0</v>
      </c>
      <c r="BF69" s="20">
        <f t="shared" si="20"/>
        <v>0</v>
      </c>
      <c r="BG69" s="21">
        <f t="shared" si="10"/>
        <v>11023824.109999999</v>
      </c>
    </row>
    <row r="70" spans="1:59" s="16" customFormat="1" ht="23.25" customHeight="1" x14ac:dyDescent="0.2">
      <c r="A70" s="7">
        <v>1</v>
      </c>
      <c r="B70" s="26"/>
      <c r="C70" s="65">
        <v>32</v>
      </c>
      <c r="D70" s="65" t="s">
        <v>76</v>
      </c>
      <c r="E70" s="12" t="s">
        <v>18</v>
      </c>
      <c r="F70" s="12"/>
      <c r="G70" s="12"/>
      <c r="H70" s="12">
        <v>6201</v>
      </c>
      <c r="I70" s="12">
        <v>6310</v>
      </c>
      <c r="J70" s="12">
        <v>117</v>
      </c>
      <c r="K70" s="12"/>
      <c r="L70" s="12"/>
      <c r="M70" s="12"/>
      <c r="N70" s="12"/>
      <c r="O70" s="12">
        <v>63</v>
      </c>
      <c r="P70" s="12"/>
      <c r="Q70" s="12"/>
      <c r="R70" s="12"/>
      <c r="S70" s="12">
        <v>478</v>
      </c>
      <c r="T70" s="12">
        <v>513</v>
      </c>
      <c r="U70" s="12">
        <v>26</v>
      </c>
      <c r="V70" s="12"/>
      <c r="W70" s="12"/>
      <c r="X70" s="12"/>
      <c r="Y70" s="12"/>
      <c r="Z70" s="12">
        <v>3</v>
      </c>
      <c r="AA70" s="12"/>
      <c r="AB70" s="12"/>
      <c r="AC70" s="12"/>
      <c r="AD70" s="12">
        <v>6399</v>
      </c>
      <c r="AE70" s="12">
        <v>4287</v>
      </c>
      <c r="AF70" s="12">
        <v>184</v>
      </c>
      <c r="AG70" s="12"/>
      <c r="AH70" s="12"/>
      <c r="AI70" s="12"/>
      <c r="AJ70" s="12"/>
      <c r="AK70" s="12">
        <v>132</v>
      </c>
      <c r="AL70" s="12"/>
      <c r="AM70" s="12"/>
      <c r="AN70" s="12"/>
      <c r="AO70" s="12">
        <v>1562</v>
      </c>
      <c r="AP70" s="12">
        <v>1278</v>
      </c>
      <c r="AQ70" s="12">
        <v>43</v>
      </c>
      <c r="AR70" s="12"/>
      <c r="AS70" s="12"/>
      <c r="AT70" s="12"/>
      <c r="AU70" s="12"/>
      <c r="AV70" s="12">
        <v>12</v>
      </c>
      <c r="AW70" s="13">
        <f t="shared" si="11"/>
        <v>0</v>
      </c>
      <c r="AX70" s="14">
        <f t="shared" si="12"/>
        <v>0</v>
      </c>
      <c r="AY70" s="14">
        <f t="shared" si="13"/>
        <v>14640</v>
      </c>
      <c r="AZ70" s="14">
        <f t="shared" si="14"/>
        <v>12388</v>
      </c>
      <c r="BA70" s="14">
        <f t="shared" si="15"/>
        <v>370</v>
      </c>
      <c r="BB70" s="14">
        <f t="shared" si="16"/>
        <v>0</v>
      </c>
      <c r="BC70" s="14">
        <f t="shared" si="17"/>
        <v>0</v>
      </c>
      <c r="BD70" s="14">
        <f t="shared" si="18"/>
        <v>0</v>
      </c>
      <c r="BE70" s="14">
        <f t="shared" si="19"/>
        <v>0</v>
      </c>
      <c r="BF70" s="14">
        <f t="shared" si="20"/>
        <v>210</v>
      </c>
      <c r="BG70" s="15"/>
    </row>
    <row r="71" spans="1:59" s="24" customFormat="1" ht="29.25" customHeight="1" x14ac:dyDescent="0.2">
      <c r="A71" s="7">
        <v>1</v>
      </c>
      <c r="B71" s="25"/>
      <c r="C71" s="66"/>
      <c r="D71" s="66"/>
      <c r="E71" s="18" t="s">
        <v>19</v>
      </c>
      <c r="F71" s="18"/>
      <c r="G71" s="18">
        <v>14223100.560999999</v>
      </c>
      <c r="H71" s="18">
        <v>3805383.6</v>
      </c>
      <c r="I71" s="18">
        <v>10323192.58</v>
      </c>
      <c r="J71" s="18">
        <v>94524.380999999994</v>
      </c>
      <c r="K71" s="18"/>
      <c r="L71" s="18"/>
      <c r="M71" s="18"/>
      <c r="N71" s="18"/>
      <c r="O71" s="18">
        <v>1024602.87</v>
      </c>
      <c r="P71" s="18">
        <v>15247703.430999998</v>
      </c>
      <c r="Q71" s="18"/>
      <c r="R71" s="18">
        <v>1153783.1953999999</v>
      </c>
      <c r="S71" s="18">
        <v>303942.40999999997</v>
      </c>
      <c r="T71" s="18">
        <v>828535.29</v>
      </c>
      <c r="U71" s="18">
        <v>21305.495399999996</v>
      </c>
      <c r="V71" s="18"/>
      <c r="W71" s="18"/>
      <c r="X71" s="18"/>
      <c r="Y71" s="18"/>
      <c r="Z71" s="18">
        <v>49146.11</v>
      </c>
      <c r="AA71" s="18">
        <v>1202929.3054</v>
      </c>
      <c r="AB71" s="18"/>
      <c r="AC71" s="18">
        <v>10983996.4352</v>
      </c>
      <c r="AD71" s="18">
        <v>4091777.41</v>
      </c>
      <c r="AE71" s="18">
        <v>6742780.4800000004</v>
      </c>
      <c r="AF71" s="18">
        <v>149438.54519999996</v>
      </c>
      <c r="AG71" s="18"/>
      <c r="AH71" s="18"/>
      <c r="AI71" s="18"/>
      <c r="AJ71" s="18"/>
      <c r="AK71" s="18">
        <v>2220471.2000000002</v>
      </c>
      <c r="AL71" s="18">
        <v>13204467.635200001</v>
      </c>
      <c r="AM71" s="18"/>
      <c r="AN71" s="18">
        <v>3071253.0584</v>
      </c>
      <c r="AO71" s="18">
        <v>961103.61</v>
      </c>
      <c r="AP71" s="18">
        <v>2075340.47</v>
      </c>
      <c r="AQ71" s="18">
        <v>34808.978399999993</v>
      </c>
      <c r="AR71" s="18"/>
      <c r="AS71" s="18"/>
      <c r="AT71" s="18"/>
      <c r="AU71" s="18"/>
      <c r="AV71" s="18">
        <v>180695.62</v>
      </c>
      <c r="AW71" s="19">
        <f t="shared" si="11"/>
        <v>0</v>
      </c>
      <c r="AX71" s="20">
        <f t="shared" si="12"/>
        <v>29432133.25</v>
      </c>
      <c r="AY71" s="20">
        <f t="shared" si="13"/>
        <v>9162207.0300000012</v>
      </c>
      <c r="AZ71" s="20">
        <f t="shared" si="14"/>
        <v>19969848.82</v>
      </c>
      <c r="BA71" s="20">
        <f t="shared" si="15"/>
        <v>300077.39999999991</v>
      </c>
      <c r="BB71" s="20">
        <f t="shared" si="16"/>
        <v>0</v>
      </c>
      <c r="BC71" s="20">
        <f t="shared" si="17"/>
        <v>0</v>
      </c>
      <c r="BD71" s="20">
        <f t="shared" si="18"/>
        <v>0</v>
      </c>
      <c r="BE71" s="20">
        <f t="shared" si="19"/>
        <v>0</v>
      </c>
      <c r="BF71" s="20">
        <f t="shared" si="20"/>
        <v>3474915.8000000003</v>
      </c>
      <c r="BG71" s="21">
        <f t="shared" si="10"/>
        <v>32907049.050000001</v>
      </c>
    </row>
    <row r="72" spans="1:59" s="16" customFormat="1" ht="20.25" customHeight="1" x14ac:dyDescent="0.2">
      <c r="A72" s="7">
        <v>1</v>
      </c>
      <c r="B72" s="26"/>
      <c r="C72" s="65">
        <v>33</v>
      </c>
      <c r="D72" s="65" t="s">
        <v>210</v>
      </c>
      <c r="E72" s="12" t="s">
        <v>18</v>
      </c>
      <c r="F72" s="12"/>
      <c r="G72" s="12"/>
      <c r="H72" s="12"/>
      <c r="I72" s="12"/>
      <c r="J72" s="12"/>
      <c r="K72" s="12"/>
      <c r="L72" s="12"/>
      <c r="M72" s="12"/>
      <c r="N72" s="12"/>
      <c r="O72" s="12">
        <v>100</v>
      </c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>
        <v>92</v>
      </c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>
        <v>24</v>
      </c>
      <c r="AW72" s="13">
        <f t="shared" ref="AW72:AW107" si="21">AM72+AB72+Q72+F72</f>
        <v>0</v>
      </c>
      <c r="AX72" s="14">
        <f t="shared" ref="AX72:AX107" si="22">AN72+AC72+R72+G72</f>
        <v>0</v>
      </c>
      <c r="AY72" s="14">
        <f t="shared" ref="AY72:AY107" si="23">AO72+AD72+S72+H72</f>
        <v>0</v>
      </c>
      <c r="AZ72" s="14">
        <f t="shared" ref="AZ72:AZ107" si="24">AP72+AE72+T72+I72</f>
        <v>0</v>
      </c>
      <c r="BA72" s="14">
        <f t="shared" ref="BA72:BA107" si="25">AQ72+AF72+U72+J72</f>
        <v>0</v>
      </c>
      <c r="BB72" s="14">
        <f t="shared" ref="BB72:BB107" si="26">AR72+AG72+V72+K72</f>
        <v>0</v>
      </c>
      <c r="BC72" s="14">
        <f t="shared" ref="BC72:BC107" si="27">AS72+AH72+W72+L72</f>
        <v>0</v>
      </c>
      <c r="BD72" s="14">
        <f t="shared" ref="BD72:BD107" si="28">AT72+AI72+X72+M72</f>
        <v>0</v>
      </c>
      <c r="BE72" s="14">
        <f t="shared" ref="BE72:BE107" si="29">AU72+AJ72+Y72+N72</f>
        <v>0</v>
      </c>
      <c r="BF72" s="14">
        <f t="shared" ref="BF72:BF107" si="30">AV72+AK72+Z72+O72</f>
        <v>216</v>
      </c>
      <c r="BG72" s="15"/>
    </row>
    <row r="73" spans="1:59" s="24" customFormat="1" ht="20.25" customHeight="1" x14ac:dyDescent="0.2">
      <c r="A73" s="7">
        <v>1</v>
      </c>
      <c r="B73" s="25"/>
      <c r="C73" s="66"/>
      <c r="D73" s="66"/>
      <c r="E73" s="18" t="s">
        <v>19</v>
      </c>
      <c r="F73" s="18"/>
      <c r="G73" s="18">
        <v>0</v>
      </c>
      <c r="H73" s="18"/>
      <c r="I73" s="18"/>
      <c r="J73" s="18"/>
      <c r="K73" s="18"/>
      <c r="L73" s="18"/>
      <c r="M73" s="18"/>
      <c r="N73" s="18"/>
      <c r="O73" s="18">
        <v>1671469</v>
      </c>
      <c r="P73" s="18">
        <v>1671469</v>
      </c>
      <c r="Q73" s="18"/>
      <c r="R73" s="18">
        <v>0</v>
      </c>
      <c r="S73" s="18"/>
      <c r="T73" s="18"/>
      <c r="U73" s="18"/>
      <c r="V73" s="18"/>
      <c r="W73" s="18"/>
      <c r="X73" s="18"/>
      <c r="Y73" s="18"/>
      <c r="Z73" s="18"/>
      <c r="AA73" s="18">
        <v>0</v>
      </c>
      <c r="AB73" s="18"/>
      <c r="AC73" s="18">
        <v>0</v>
      </c>
      <c r="AD73" s="18"/>
      <c r="AE73" s="18"/>
      <c r="AF73" s="18"/>
      <c r="AG73" s="18"/>
      <c r="AH73" s="18"/>
      <c r="AI73" s="18"/>
      <c r="AJ73" s="18"/>
      <c r="AK73" s="18">
        <v>1537606.62</v>
      </c>
      <c r="AL73" s="18">
        <v>1537606.62</v>
      </c>
      <c r="AM73" s="18"/>
      <c r="AN73" s="18">
        <v>0</v>
      </c>
      <c r="AO73" s="18"/>
      <c r="AP73" s="18"/>
      <c r="AQ73" s="18"/>
      <c r="AR73" s="18"/>
      <c r="AS73" s="18"/>
      <c r="AT73" s="18"/>
      <c r="AU73" s="18"/>
      <c r="AV73" s="18">
        <v>408822.46</v>
      </c>
      <c r="AW73" s="19">
        <f t="shared" si="21"/>
        <v>0</v>
      </c>
      <c r="AX73" s="20">
        <f t="shared" si="22"/>
        <v>0</v>
      </c>
      <c r="AY73" s="20">
        <f t="shared" si="23"/>
        <v>0</v>
      </c>
      <c r="AZ73" s="20">
        <f t="shared" si="24"/>
        <v>0</v>
      </c>
      <c r="BA73" s="20">
        <f t="shared" si="25"/>
        <v>0</v>
      </c>
      <c r="BB73" s="20">
        <f t="shared" si="26"/>
        <v>0</v>
      </c>
      <c r="BC73" s="20">
        <f t="shared" si="27"/>
        <v>0</v>
      </c>
      <c r="BD73" s="20">
        <f t="shared" si="28"/>
        <v>0</v>
      </c>
      <c r="BE73" s="20">
        <f t="shared" si="29"/>
        <v>0</v>
      </c>
      <c r="BF73" s="20">
        <f t="shared" si="30"/>
        <v>3617898.08</v>
      </c>
      <c r="BG73" s="21">
        <f t="shared" si="10"/>
        <v>3617898.08</v>
      </c>
    </row>
    <row r="74" spans="1:59" s="16" customFormat="1" ht="20.25" customHeight="1" x14ac:dyDescent="0.2">
      <c r="A74" s="7">
        <v>1</v>
      </c>
      <c r="B74" s="26"/>
      <c r="C74" s="65">
        <v>34</v>
      </c>
      <c r="D74" s="65" t="s">
        <v>77</v>
      </c>
      <c r="E74" s="12" t="s">
        <v>18</v>
      </c>
      <c r="F74" s="12"/>
      <c r="G74" s="12"/>
      <c r="H74" s="12"/>
      <c r="I74" s="12">
        <v>7854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>
        <v>240</v>
      </c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>
        <v>2244</v>
      </c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>
        <v>1630</v>
      </c>
      <c r="AQ74" s="12"/>
      <c r="AR74" s="12"/>
      <c r="AS74" s="12"/>
      <c r="AT74" s="12"/>
      <c r="AU74" s="12"/>
      <c r="AV74" s="12"/>
      <c r="AW74" s="13">
        <f t="shared" si="21"/>
        <v>0</v>
      </c>
      <c r="AX74" s="14">
        <f t="shared" si="22"/>
        <v>0</v>
      </c>
      <c r="AY74" s="14">
        <f t="shared" si="23"/>
        <v>0</v>
      </c>
      <c r="AZ74" s="14">
        <f t="shared" si="24"/>
        <v>11968</v>
      </c>
      <c r="BA74" s="14">
        <f t="shared" si="25"/>
        <v>0</v>
      </c>
      <c r="BB74" s="14">
        <f t="shared" si="26"/>
        <v>0</v>
      </c>
      <c r="BC74" s="14">
        <f t="shared" si="27"/>
        <v>0</v>
      </c>
      <c r="BD74" s="14">
        <f t="shared" si="28"/>
        <v>0</v>
      </c>
      <c r="BE74" s="14">
        <f t="shared" si="29"/>
        <v>0</v>
      </c>
      <c r="BF74" s="14">
        <f t="shared" si="30"/>
        <v>0</v>
      </c>
      <c r="BG74" s="15"/>
    </row>
    <row r="75" spans="1:59" s="24" customFormat="1" ht="20.25" customHeight="1" x14ac:dyDescent="0.2">
      <c r="A75" s="7">
        <v>1</v>
      </c>
      <c r="B75" s="25"/>
      <c r="C75" s="66"/>
      <c r="D75" s="66"/>
      <c r="E75" s="18" t="s">
        <v>19</v>
      </c>
      <c r="F75" s="18"/>
      <c r="G75" s="18">
        <v>2208130.04</v>
      </c>
      <c r="H75" s="18"/>
      <c r="I75" s="18">
        <v>2208130.04</v>
      </c>
      <c r="J75" s="18"/>
      <c r="K75" s="18"/>
      <c r="L75" s="18"/>
      <c r="M75" s="18"/>
      <c r="N75" s="18"/>
      <c r="O75" s="18"/>
      <c r="P75" s="18">
        <v>2208130.04</v>
      </c>
      <c r="Q75" s="18"/>
      <c r="R75" s="18">
        <v>51276.14</v>
      </c>
      <c r="S75" s="18"/>
      <c r="T75" s="18">
        <v>51276.14</v>
      </c>
      <c r="U75" s="18"/>
      <c r="V75" s="18"/>
      <c r="W75" s="18"/>
      <c r="X75" s="18"/>
      <c r="Y75" s="18"/>
      <c r="Z75" s="18"/>
      <c r="AA75" s="18">
        <v>51276.14</v>
      </c>
      <c r="AB75" s="18"/>
      <c r="AC75" s="18">
        <v>648415.42000000004</v>
      </c>
      <c r="AD75" s="18"/>
      <c r="AE75" s="18">
        <v>648415.42000000004</v>
      </c>
      <c r="AF75" s="18"/>
      <c r="AG75" s="18"/>
      <c r="AH75" s="18"/>
      <c r="AI75" s="18"/>
      <c r="AJ75" s="18"/>
      <c r="AK75" s="18"/>
      <c r="AL75" s="18">
        <v>648415.42000000004</v>
      </c>
      <c r="AM75" s="18"/>
      <c r="AN75" s="18">
        <v>464142.43</v>
      </c>
      <c r="AO75" s="18"/>
      <c r="AP75" s="18">
        <v>464142.43</v>
      </c>
      <c r="AQ75" s="18"/>
      <c r="AR75" s="18"/>
      <c r="AS75" s="18"/>
      <c r="AT75" s="18"/>
      <c r="AU75" s="18"/>
      <c r="AV75" s="18"/>
      <c r="AW75" s="19">
        <f t="shared" si="21"/>
        <v>0</v>
      </c>
      <c r="AX75" s="20">
        <f t="shared" si="22"/>
        <v>3371964.0300000003</v>
      </c>
      <c r="AY75" s="20">
        <f t="shared" si="23"/>
        <v>0</v>
      </c>
      <c r="AZ75" s="20">
        <f t="shared" si="24"/>
        <v>3371964.0300000003</v>
      </c>
      <c r="BA75" s="20">
        <f t="shared" si="25"/>
        <v>0</v>
      </c>
      <c r="BB75" s="20">
        <f t="shared" si="26"/>
        <v>0</v>
      </c>
      <c r="BC75" s="20">
        <f t="shared" si="27"/>
        <v>0</v>
      </c>
      <c r="BD75" s="20">
        <f t="shared" si="28"/>
        <v>0</v>
      </c>
      <c r="BE75" s="20">
        <f t="shared" si="29"/>
        <v>0</v>
      </c>
      <c r="BF75" s="20">
        <f t="shared" si="30"/>
        <v>0</v>
      </c>
      <c r="BG75" s="21">
        <f t="shared" ref="BG75:BG137" si="31">BF75+BC75+BB75+AX75+AW75</f>
        <v>3371964.0300000003</v>
      </c>
    </row>
    <row r="76" spans="1:59" s="16" customFormat="1" ht="21.75" customHeight="1" x14ac:dyDescent="0.2">
      <c r="A76" s="7">
        <v>1</v>
      </c>
      <c r="B76" s="26"/>
      <c r="C76" s="65">
        <v>35</v>
      </c>
      <c r="D76" s="65" t="s">
        <v>204</v>
      </c>
      <c r="E76" s="12" t="s">
        <v>18</v>
      </c>
      <c r="F76" s="12"/>
      <c r="G76" s="12"/>
      <c r="H76" s="12"/>
      <c r="I76" s="12"/>
      <c r="J76" s="12"/>
      <c r="K76" s="12"/>
      <c r="L76" s="12">
        <v>1822</v>
      </c>
      <c r="M76" s="12"/>
      <c r="N76" s="12">
        <v>1822</v>
      </c>
      <c r="O76" s="12">
        <v>244</v>
      </c>
      <c r="P76" s="12"/>
      <c r="Q76" s="12"/>
      <c r="R76" s="12"/>
      <c r="S76" s="12"/>
      <c r="T76" s="12"/>
      <c r="U76" s="12"/>
      <c r="V76" s="12"/>
      <c r="W76" s="12">
        <v>34</v>
      </c>
      <c r="X76" s="12"/>
      <c r="Y76" s="12">
        <v>34</v>
      </c>
      <c r="Z76" s="12">
        <v>4</v>
      </c>
      <c r="AA76" s="12"/>
      <c r="AB76" s="12"/>
      <c r="AC76" s="12"/>
      <c r="AD76" s="12"/>
      <c r="AE76" s="12"/>
      <c r="AF76" s="12"/>
      <c r="AG76" s="12"/>
      <c r="AH76" s="12">
        <v>356</v>
      </c>
      <c r="AI76" s="12"/>
      <c r="AJ76" s="12">
        <v>356</v>
      </c>
      <c r="AK76" s="12">
        <v>72</v>
      </c>
      <c r="AL76" s="12"/>
      <c r="AM76" s="12"/>
      <c r="AN76" s="12"/>
      <c r="AO76" s="12"/>
      <c r="AP76" s="12"/>
      <c r="AQ76" s="12"/>
      <c r="AR76" s="12"/>
      <c r="AS76" s="12">
        <v>388</v>
      </c>
      <c r="AT76" s="12"/>
      <c r="AU76" s="12">
        <v>388</v>
      </c>
      <c r="AV76" s="12">
        <v>40</v>
      </c>
      <c r="AW76" s="13">
        <f t="shared" si="21"/>
        <v>0</v>
      </c>
      <c r="AX76" s="14">
        <f t="shared" si="22"/>
        <v>0</v>
      </c>
      <c r="AY76" s="14">
        <f t="shared" si="23"/>
        <v>0</v>
      </c>
      <c r="AZ76" s="14">
        <f t="shared" si="24"/>
        <v>0</v>
      </c>
      <c r="BA76" s="14">
        <f t="shared" si="25"/>
        <v>0</v>
      </c>
      <c r="BB76" s="14">
        <f t="shared" si="26"/>
        <v>0</v>
      </c>
      <c r="BC76" s="14">
        <f t="shared" si="27"/>
        <v>2600</v>
      </c>
      <c r="BD76" s="14">
        <f t="shared" si="28"/>
        <v>0</v>
      </c>
      <c r="BE76" s="14">
        <f t="shared" si="29"/>
        <v>2600</v>
      </c>
      <c r="BF76" s="14">
        <f t="shared" si="30"/>
        <v>360</v>
      </c>
      <c r="BG76" s="15"/>
    </row>
    <row r="77" spans="1:59" s="24" customFormat="1" ht="20.25" customHeight="1" x14ac:dyDescent="0.2">
      <c r="A77" s="7">
        <v>1</v>
      </c>
      <c r="B77" s="25"/>
      <c r="C77" s="66"/>
      <c r="D77" s="66"/>
      <c r="E77" s="18" t="s">
        <v>19</v>
      </c>
      <c r="F77" s="18"/>
      <c r="G77" s="18">
        <v>0</v>
      </c>
      <c r="H77" s="18"/>
      <c r="I77" s="18"/>
      <c r="J77" s="18"/>
      <c r="K77" s="18"/>
      <c r="L77" s="18">
        <v>63444816.93</v>
      </c>
      <c r="M77" s="18"/>
      <c r="N77" s="18">
        <v>63444816.93</v>
      </c>
      <c r="O77" s="18">
        <v>6716708.1200000001</v>
      </c>
      <c r="P77" s="18">
        <v>70161525.049999997</v>
      </c>
      <c r="Q77" s="18"/>
      <c r="R77" s="18">
        <v>0</v>
      </c>
      <c r="S77" s="18"/>
      <c r="T77" s="18"/>
      <c r="U77" s="18"/>
      <c r="V77" s="18"/>
      <c r="W77" s="18">
        <v>1150324.44</v>
      </c>
      <c r="X77" s="18"/>
      <c r="Y77" s="18">
        <v>1150324.44</v>
      </c>
      <c r="Z77" s="18">
        <v>146227.32</v>
      </c>
      <c r="AA77" s="18">
        <v>1296551.76</v>
      </c>
      <c r="AB77" s="18"/>
      <c r="AC77" s="18">
        <v>0</v>
      </c>
      <c r="AD77" s="18"/>
      <c r="AE77" s="18"/>
      <c r="AF77" s="18"/>
      <c r="AG77" s="18"/>
      <c r="AH77" s="18">
        <v>11503244.35</v>
      </c>
      <c r="AI77" s="18"/>
      <c r="AJ77" s="18">
        <v>11503244.35</v>
      </c>
      <c r="AK77" s="18">
        <v>1803470.25</v>
      </c>
      <c r="AL77" s="18">
        <v>13306714.6</v>
      </c>
      <c r="AM77" s="18"/>
      <c r="AN77" s="18">
        <v>0</v>
      </c>
      <c r="AO77" s="18"/>
      <c r="AP77" s="18"/>
      <c r="AQ77" s="18"/>
      <c r="AR77" s="18"/>
      <c r="AS77" s="18">
        <v>12388109.300000001</v>
      </c>
      <c r="AT77" s="18"/>
      <c r="AU77" s="18">
        <v>12388109.300000001</v>
      </c>
      <c r="AV77" s="18">
        <v>1082082.1499999999</v>
      </c>
      <c r="AW77" s="19">
        <f t="shared" si="21"/>
        <v>0</v>
      </c>
      <c r="AX77" s="20">
        <f t="shared" si="22"/>
        <v>0</v>
      </c>
      <c r="AY77" s="20">
        <f t="shared" si="23"/>
        <v>0</v>
      </c>
      <c r="AZ77" s="20">
        <f t="shared" si="24"/>
        <v>0</v>
      </c>
      <c r="BA77" s="20">
        <f t="shared" si="25"/>
        <v>0</v>
      </c>
      <c r="BB77" s="20">
        <f t="shared" si="26"/>
        <v>0</v>
      </c>
      <c r="BC77" s="20">
        <f t="shared" si="27"/>
        <v>88486495.019999996</v>
      </c>
      <c r="BD77" s="20">
        <f t="shared" si="28"/>
        <v>0</v>
      </c>
      <c r="BE77" s="20">
        <f t="shared" si="29"/>
        <v>88486495.019999996</v>
      </c>
      <c r="BF77" s="20">
        <f t="shared" si="30"/>
        <v>9748487.8399999999</v>
      </c>
      <c r="BG77" s="21">
        <f t="shared" si="31"/>
        <v>98234982.859999999</v>
      </c>
    </row>
    <row r="78" spans="1:59" s="16" customFormat="1" ht="20.25" customHeight="1" x14ac:dyDescent="0.2">
      <c r="A78" s="7">
        <v>1</v>
      </c>
      <c r="B78" s="26"/>
      <c r="C78" s="65">
        <v>36</v>
      </c>
      <c r="D78" s="65" t="s">
        <v>194</v>
      </c>
      <c r="E78" s="12" t="s">
        <v>18</v>
      </c>
      <c r="F78" s="12"/>
      <c r="G78" s="12"/>
      <c r="H78" s="12">
        <v>2712</v>
      </c>
      <c r="I78" s="12">
        <v>17034</v>
      </c>
      <c r="J78" s="12"/>
      <c r="K78" s="12"/>
      <c r="L78" s="12"/>
      <c r="M78" s="12"/>
      <c r="N78" s="12"/>
      <c r="O78" s="12"/>
      <c r="P78" s="12"/>
      <c r="Q78" s="12"/>
      <c r="R78" s="12"/>
      <c r="S78" s="12">
        <v>72</v>
      </c>
      <c r="T78" s="12">
        <v>584</v>
      </c>
      <c r="U78" s="12"/>
      <c r="V78" s="12"/>
      <c r="W78" s="12"/>
      <c r="X78" s="12"/>
      <c r="Y78" s="12"/>
      <c r="Z78" s="12"/>
      <c r="AA78" s="12"/>
      <c r="AB78" s="12"/>
      <c r="AC78" s="12"/>
      <c r="AD78" s="12">
        <v>852</v>
      </c>
      <c r="AE78" s="12">
        <v>4746</v>
      </c>
      <c r="AF78" s="12"/>
      <c r="AG78" s="12"/>
      <c r="AH78" s="12"/>
      <c r="AI78" s="12"/>
      <c r="AJ78" s="12"/>
      <c r="AK78" s="12"/>
      <c r="AL78" s="12"/>
      <c r="AM78" s="12"/>
      <c r="AN78" s="12"/>
      <c r="AO78" s="12">
        <v>364</v>
      </c>
      <c r="AP78" s="12">
        <v>3364</v>
      </c>
      <c r="AQ78" s="12"/>
      <c r="AR78" s="12"/>
      <c r="AS78" s="12"/>
      <c r="AT78" s="12"/>
      <c r="AU78" s="12"/>
      <c r="AV78" s="12"/>
      <c r="AW78" s="13">
        <f t="shared" si="21"/>
        <v>0</v>
      </c>
      <c r="AX78" s="14">
        <f t="shared" si="22"/>
        <v>0</v>
      </c>
      <c r="AY78" s="14">
        <f t="shared" si="23"/>
        <v>4000</v>
      </c>
      <c r="AZ78" s="14">
        <f t="shared" si="24"/>
        <v>25728</v>
      </c>
      <c r="BA78" s="14">
        <f t="shared" si="25"/>
        <v>0</v>
      </c>
      <c r="BB78" s="14">
        <f t="shared" si="26"/>
        <v>0</v>
      </c>
      <c r="BC78" s="14">
        <f t="shared" si="27"/>
        <v>0</v>
      </c>
      <c r="BD78" s="14">
        <f t="shared" si="28"/>
        <v>0</v>
      </c>
      <c r="BE78" s="14">
        <f t="shared" si="29"/>
        <v>0</v>
      </c>
      <c r="BF78" s="14">
        <f t="shared" si="30"/>
        <v>0</v>
      </c>
      <c r="BG78" s="15"/>
    </row>
    <row r="79" spans="1:59" s="24" customFormat="1" ht="16.149999999999999" customHeight="1" x14ac:dyDescent="0.2">
      <c r="A79" s="7">
        <v>1</v>
      </c>
      <c r="B79" s="25"/>
      <c r="C79" s="66"/>
      <c r="D79" s="66"/>
      <c r="E79" s="18" t="s">
        <v>19</v>
      </c>
      <c r="F79" s="18"/>
      <c r="G79" s="18">
        <v>47680856.539999999</v>
      </c>
      <c r="H79" s="18">
        <v>1603198.8</v>
      </c>
      <c r="I79" s="18">
        <v>46077657.740000002</v>
      </c>
      <c r="J79" s="18"/>
      <c r="K79" s="18"/>
      <c r="L79" s="18"/>
      <c r="M79" s="18"/>
      <c r="N79" s="18"/>
      <c r="O79" s="18"/>
      <c r="P79" s="18">
        <v>47680856.539999999</v>
      </c>
      <c r="Q79" s="18"/>
      <c r="R79" s="18">
        <v>1550990.1</v>
      </c>
      <c r="S79" s="18">
        <v>42562.8</v>
      </c>
      <c r="T79" s="18">
        <v>1508427.3</v>
      </c>
      <c r="U79" s="18"/>
      <c r="V79" s="18"/>
      <c r="W79" s="18"/>
      <c r="X79" s="18"/>
      <c r="Y79" s="18"/>
      <c r="Z79" s="18"/>
      <c r="AA79" s="18">
        <v>1550990.1</v>
      </c>
      <c r="AB79" s="18"/>
      <c r="AC79" s="18">
        <v>14155161.92</v>
      </c>
      <c r="AD79" s="18">
        <v>503659.8</v>
      </c>
      <c r="AE79" s="18">
        <v>13651502.119999999</v>
      </c>
      <c r="AF79" s="18"/>
      <c r="AG79" s="18"/>
      <c r="AH79" s="18"/>
      <c r="AI79" s="18"/>
      <c r="AJ79" s="18"/>
      <c r="AK79" s="18"/>
      <c r="AL79" s="18">
        <v>14155161.92</v>
      </c>
      <c r="AM79" s="18"/>
      <c r="AN79" s="18">
        <v>7760050.1599999992</v>
      </c>
      <c r="AO79" s="18">
        <v>215178.6</v>
      </c>
      <c r="AP79" s="18">
        <v>7544871.5599999996</v>
      </c>
      <c r="AQ79" s="18"/>
      <c r="AR79" s="18"/>
      <c r="AS79" s="18"/>
      <c r="AT79" s="18"/>
      <c r="AU79" s="18"/>
      <c r="AV79" s="18"/>
      <c r="AW79" s="19">
        <f t="shared" si="21"/>
        <v>0</v>
      </c>
      <c r="AX79" s="20">
        <f t="shared" si="22"/>
        <v>71147058.719999999</v>
      </c>
      <c r="AY79" s="20">
        <f t="shared" si="23"/>
        <v>2364600</v>
      </c>
      <c r="AZ79" s="20">
        <f t="shared" si="24"/>
        <v>68782458.719999999</v>
      </c>
      <c r="BA79" s="20">
        <f t="shared" si="25"/>
        <v>0</v>
      </c>
      <c r="BB79" s="20">
        <f t="shared" si="26"/>
        <v>0</v>
      </c>
      <c r="BC79" s="20">
        <f t="shared" si="27"/>
        <v>0</v>
      </c>
      <c r="BD79" s="20">
        <f t="shared" si="28"/>
        <v>0</v>
      </c>
      <c r="BE79" s="20">
        <f t="shared" si="29"/>
        <v>0</v>
      </c>
      <c r="BF79" s="20">
        <f t="shared" si="30"/>
        <v>0</v>
      </c>
      <c r="BG79" s="21">
        <f t="shared" si="31"/>
        <v>71147058.719999999</v>
      </c>
    </row>
    <row r="80" spans="1:59" s="16" customFormat="1" ht="20.25" customHeight="1" x14ac:dyDescent="0.2">
      <c r="A80" s="7">
        <v>1</v>
      </c>
      <c r="B80" s="26"/>
      <c r="C80" s="65">
        <v>37</v>
      </c>
      <c r="D80" s="65" t="s">
        <v>78</v>
      </c>
      <c r="E80" s="12" t="s">
        <v>18</v>
      </c>
      <c r="F80" s="12"/>
      <c r="G80" s="12"/>
      <c r="H80" s="12">
        <v>116</v>
      </c>
      <c r="I80" s="12">
        <v>28</v>
      </c>
      <c r="J80" s="12"/>
      <c r="K80" s="12"/>
      <c r="L80" s="12"/>
      <c r="M80" s="12"/>
      <c r="N80" s="12"/>
      <c r="O80" s="12"/>
      <c r="P80" s="12"/>
      <c r="Q80" s="12"/>
      <c r="R80" s="12"/>
      <c r="S80" s="12">
        <v>8</v>
      </c>
      <c r="T80" s="12">
        <v>4</v>
      </c>
      <c r="U80" s="12"/>
      <c r="V80" s="12"/>
      <c r="W80" s="12"/>
      <c r="X80" s="12"/>
      <c r="Y80" s="12"/>
      <c r="Z80" s="12"/>
      <c r="AA80" s="12"/>
      <c r="AB80" s="12"/>
      <c r="AC80" s="12"/>
      <c r="AD80" s="12">
        <v>36</v>
      </c>
      <c r="AE80" s="12">
        <v>8</v>
      </c>
      <c r="AF80" s="12"/>
      <c r="AG80" s="12"/>
      <c r="AH80" s="12"/>
      <c r="AI80" s="12"/>
      <c r="AJ80" s="12"/>
      <c r="AK80" s="12"/>
      <c r="AL80" s="12"/>
      <c r="AM80" s="12"/>
      <c r="AN80" s="12"/>
      <c r="AO80" s="12">
        <v>68</v>
      </c>
      <c r="AP80" s="12">
        <v>8</v>
      </c>
      <c r="AQ80" s="12"/>
      <c r="AR80" s="12"/>
      <c r="AS80" s="12"/>
      <c r="AT80" s="12"/>
      <c r="AU80" s="12"/>
      <c r="AV80" s="12"/>
      <c r="AW80" s="13">
        <f t="shared" si="21"/>
        <v>0</v>
      </c>
      <c r="AX80" s="14">
        <f t="shared" si="22"/>
        <v>0</v>
      </c>
      <c r="AY80" s="14">
        <f t="shared" si="23"/>
        <v>228</v>
      </c>
      <c r="AZ80" s="14">
        <f t="shared" si="24"/>
        <v>48</v>
      </c>
      <c r="BA80" s="14">
        <f t="shared" si="25"/>
        <v>0</v>
      </c>
      <c r="BB80" s="14">
        <f t="shared" si="26"/>
        <v>0</v>
      </c>
      <c r="BC80" s="14">
        <f t="shared" si="27"/>
        <v>0</v>
      </c>
      <c r="BD80" s="14">
        <f t="shared" si="28"/>
        <v>0</v>
      </c>
      <c r="BE80" s="14">
        <f t="shared" si="29"/>
        <v>0</v>
      </c>
      <c r="BF80" s="14">
        <f t="shared" si="30"/>
        <v>0</v>
      </c>
      <c r="BG80" s="15"/>
    </row>
    <row r="81" spans="1:59" s="24" customFormat="1" ht="18.75" customHeight="1" x14ac:dyDescent="0.2">
      <c r="A81" s="7">
        <v>1</v>
      </c>
      <c r="B81" s="25"/>
      <c r="C81" s="66"/>
      <c r="D81" s="66"/>
      <c r="E81" s="18" t="s">
        <v>19</v>
      </c>
      <c r="F81" s="18"/>
      <c r="G81" s="18">
        <v>492959.06000000006</v>
      </c>
      <c r="H81" s="18">
        <v>312160.15000000002</v>
      </c>
      <c r="I81" s="18">
        <v>180798.91</v>
      </c>
      <c r="J81" s="18"/>
      <c r="K81" s="18"/>
      <c r="L81" s="18"/>
      <c r="M81" s="18"/>
      <c r="N81" s="18"/>
      <c r="O81" s="18"/>
      <c r="P81" s="18">
        <v>492959.06000000006</v>
      </c>
      <c r="Q81" s="18"/>
      <c r="R81" s="18">
        <v>44958.080000000002</v>
      </c>
      <c r="S81" s="18">
        <v>20851.560000000001</v>
      </c>
      <c r="T81" s="18">
        <v>24106.52</v>
      </c>
      <c r="U81" s="18"/>
      <c r="V81" s="18"/>
      <c r="W81" s="18"/>
      <c r="X81" s="18"/>
      <c r="Y81" s="18"/>
      <c r="Z81" s="18"/>
      <c r="AA81" s="18">
        <v>44958.080000000002</v>
      </c>
      <c r="AB81" s="18"/>
      <c r="AC81" s="18">
        <v>146338.04</v>
      </c>
      <c r="AD81" s="18">
        <v>98125</v>
      </c>
      <c r="AE81" s="18">
        <v>48213.04</v>
      </c>
      <c r="AF81" s="18"/>
      <c r="AG81" s="18"/>
      <c r="AH81" s="18"/>
      <c r="AI81" s="18"/>
      <c r="AJ81" s="18"/>
      <c r="AK81" s="18"/>
      <c r="AL81" s="18">
        <v>146338.04</v>
      </c>
      <c r="AM81" s="18"/>
      <c r="AN81" s="18">
        <v>230357.57</v>
      </c>
      <c r="AO81" s="18">
        <v>182144.53</v>
      </c>
      <c r="AP81" s="18">
        <v>48213.04</v>
      </c>
      <c r="AQ81" s="18"/>
      <c r="AR81" s="18"/>
      <c r="AS81" s="18"/>
      <c r="AT81" s="18"/>
      <c r="AU81" s="18"/>
      <c r="AV81" s="18"/>
      <c r="AW81" s="19">
        <f t="shared" si="21"/>
        <v>0</v>
      </c>
      <c r="AX81" s="20">
        <f t="shared" si="22"/>
        <v>914612.75</v>
      </c>
      <c r="AY81" s="20">
        <f t="shared" si="23"/>
        <v>613281.24</v>
      </c>
      <c r="AZ81" s="20">
        <f t="shared" si="24"/>
        <v>301331.51</v>
      </c>
      <c r="BA81" s="20">
        <f t="shared" si="25"/>
        <v>0</v>
      </c>
      <c r="BB81" s="20">
        <f t="shared" si="26"/>
        <v>0</v>
      </c>
      <c r="BC81" s="20">
        <f t="shared" si="27"/>
        <v>0</v>
      </c>
      <c r="BD81" s="20">
        <f t="shared" si="28"/>
        <v>0</v>
      </c>
      <c r="BE81" s="20">
        <f t="shared" si="29"/>
        <v>0</v>
      </c>
      <c r="BF81" s="20">
        <f t="shared" si="30"/>
        <v>0</v>
      </c>
      <c r="BG81" s="21">
        <f t="shared" si="31"/>
        <v>914612.75</v>
      </c>
    </row>
    <row r="82" spans="1:59" s="16" customFormat="1" ht="20.25" customHeight="1" x14ac:dyDescent="0.2">
      <c r="A82" s="7">
        <v>1</v>
      </c>
      <c r="B82" s="26"/>
      <c r="C82" s="65">
        <v>39</v>
      </c>
      <c r="D82" s="65" t="s">
        <v>79</v>
      </c>
      <c r="E82" s="12" t="s">
        <v>18</v>
      </c>
      <c r="F82" s="12"/>
      <c r="G82" s="12"/>
      <c r="H82" s="12">
        <v>770</v>
      </c>
      <c r="I82" s="12">
        <v>11904</v>
      </c>
      <c r="J82" s="12"/>
      <c r="K82" s="12"/>
      <c r="L82" s="12"/>
      <c r="M82" s="12"/>
      <c r="N82" s="12"/>
      <c r="O82" s="12"/>
      <c r="P82" s="12"/>
      <c r="Q82" s="12"/>
      <c r="R82" s="12"/>
      <c r="S82" s="12">
        <v>36</v>
      </c>
      <c r="T82" s="12">
        <v>684</v>
      </c>
      <c r="U82" s="12"/>
      <c r="V82" s="12"/>
      <c r="W82" s="12"/>
      <c r="X82" s="12"/>
      <c r="Y82" s="12"/>
      <c r="Z82" s="12"/>
      <c r="AA82" s="12"/>
      <c r="AB82" s="12"/>
      <c r="AC82" s="12"/>
      <c r="AD82" s="12">
        <v>272</v>
      </c>
      <c r="AE82" s="12">
        <v>3456</v>
      </c>
      <c r="AF82" s="12"/>
      <c r="AG82" s="12"/>
      <c r="AH82" s="12"/>
      <c r="AI82" s="12"/>
      <c r="AJ82" s="12"/>
      <c r="AK82" s="12"/>
      <c r="AL82" s="12"/>
      <c r="AM82" s="12"/>
      <c r="AN82" s="12"/>
      <c r="AO82" s="12">
        <v>208</v>
      </c>
      <c r="AP82" s="12">
        <v>2764</v>
      </c>
      <c r="AQ82" s="12"/>
      <c r="AR82" s="12"/>
      <c r="AS82" s="12"/>
      <c r="AT82" s="12"/>
      <c r="AU82" s="12"/>
      <c r="AV82" s="12"/>
      <c r="AW82" s="13">
        <f t="shared" si="21"/>
        <v>0</v>
      </c>
      <c r="AX82" s="14">
        <f t="shared" si="22"/>
        <v>0</v>
      </c>
      <c r="AY82" s="14">
        <f t="shared" si="23"/>
        <v>1286</v>
      </c>
      <c r="AZ82" s="14">
        <f t="shared" si="24"/>
        <v>18808</v>
      </c>
      <c r="BA82" s="14">
        <f t="shared" si="25"/>
        <v>0</v>
      </c>
      <c r="BB82" s="14">
        <f t="shared" si="26"/>
        <v>0</v>
      </c>
      <c r="BC82" s="14">
        <f t="shared" si="27"/>
        <v>0</v>
      </c>
      <c r="BD82" s="14">
        <f t="shared" si="28"/>
        <v>0</v>
      </c>
      <c r="BE82" s="14">
        <f t="shared" si="29"/>
        <v>0</v>
      </c>
      <c r="BF82" s="14">
        <f t="shared" si="30"/>
        <v>0</v>
      </c>
      <c r="BG82" s="15"/>
    </row>
    <row r="83" spans="1:59" s="24" customFormat="1" ht="20.25" customHeight="1" x14ac:dyDescent="0.2">
      <c r="A83" s="7">
        <v>1</v>
      </c>
      <c r="B83" s="25"/>
      <c r="C83" s="66"/>
      <c r="D83" s="66"/>
      <c r="E83" s="18" t="s">
        <v>19</v>
      </c>
      <c r="F83" s="18"/>
      <c r="G83" s="18">
        <v>2965536.44</v>
      </c>
      <c r="H83" s="18">
        <v>136945.82999999999</v>
      </c>
      <c r="I83" s="18">
        <v>2828590.61</v>
      </c>
      <c r="J83" s="18"/>
      <c r="K83" s="18"/>
      <c r="L83" s="18"/>
      <c r="M83" s="18"/>
      <c r="N83" s="18"/>
      <c r="O83" s="18"/>
      <c r="P83" s="18">
        <v>2965536.44</v>
      </c>
      <c r="Q83" s="18"/>
      <c r="R83" s="18">
        <v>160899.33000000002</v>
      </c>
      <c r="S83" s="18">
        <v>6183.17</v>
      </c>
      <c r="T83" s="18">
        <v>154716.16</v>
      </c>
      <c r="U83" s="18"/>
      <c r="V83" s="18"/>
      <c r="W83" s="18"/>
      <c r="X83" s="18"/>
      <c r="Y83" s="18"/>
      <c r="Z83" s="18"/>
      <c r="AA83" s="18">
        <v>160899.33000000002</v>
      </c>
      <c r="AB83" s="18"/>
      <c r="AC83" s="18">
        <v>882128.73</v>
      </c>
      <c r="AD83" s="18">
        <v>48778.36</v>
      </c>
      <c r="AE83" s="18">
        <v>833350.37</v>
      </c>
      <c r="AF83" s="18"/>
      <c r="AG83" s="18"/>
      <c r="AH83" s="18"/>
      <c r="AI83" s="18"/>
      <c r="AJ83" s="18"/>
      <c r="AK83" s="18"/>
      <c r="AL83" s="18">
        <v>882128.73</v>
      </c>
      <c r="AM83" s="18"/>
      <c r="AN83" s="18">
        <v>661073.52</v>
      </c>
      <c r="AO83" s="18">
        <v>37099.040000000001</v>
      </c>
      <c r="AP83" s="18">
        <v>623974.48</v>
      </c>
      <c r="AQ83" s="18"/>
      <c r="AR83" s="18"/>
      <c r="AS83" s="18"/>
      <c r="AT83" s="18"/>
      <c r="AU83" s="18"/>
      <c r="AV83" s="18"/>
      <c r="AW83" s="19">
        <f t="shared" si="21"/>
        <v>0</v>
      </c>
      <c r="AX83" s="20">
        <f t="shared" si="22"/>
        <v>4669638.0199999996</v>
      </c>
      <c r="AY83" s="20">
        <f t="shared" si="23"/>
        <v>229006.39999999997</v>
      </c>
      <c r="AZ83" s="20">
        <f t="shared" si="24"/>
        <v>4440631.62</v>
      </c>
      <c r="BA83" s="20">
        <f t="shared" si="25"/>
        <v>0</v>
      </c>
      <c r="BB83" s="20">
        <f t="shared" si="26"/>
        <v>0</v>
      </c>
      <c r="BC83" s="20">
        <f t="shared" si="27"/>
        <v>0</v>
      </c>
      <c r="BD83" s="20">
        <f t="shared" si="28"/>
        <v>0</v>
      </c>
      <c r="BE83" s="20">
        <f t="shared" si="29"/>
        <v>0</v>
      </c>
      <c r="BF83" s="20">
        <f t="shared" si="30"/>
        <v>0</v>
      </c>
      <c r="BG83" s="21">
        <f t="shared" si="31"/>
        <v>4669638.0199999996</v>
      </c>
    </row>
    <row r="84" spans="1:59" s="16" customFormat="1" ht="20.25" customHeight="1" x14ac:dyDescent="0.2">
      <c r="A84" s="7">
        <v>1</v>
      </c>
      <c r="B84" s="26"/>
      <c r="C84" s="65">
        <v>40</v>
      </c>
      <c r="D84" s="65" t="s">
        <v>80</v>
      </c>
      <c r="E84" s="12" t="s">
        <v>18</v>
      </c>
      <c r="F84" s="12"/>
      <c r="G84" s="12"/>
      <c r="H84" s="12"/>
      <c r="I84" s="12">
        <v>210</v>
      </c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>
        <v>8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>
        <v>44</v>
      </c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>
        <v>32</v>
      </c>
      <c r="AQ84" s="12"/>
      <c r="AR84" s="12"/>
      <c r="AS84" s="12"/>
      <c r="AT84" s="12"/>
      <c r="AU84" s="12"/>
      <c r="AV84" s="12"/>
      <c r="AW84" s="13">
        <f t="shared" si="21"/>
        <v>0</v>
      </c>
      <c r="AX84" s="14">
        <f t="shared" si="22"/>
        <v>0</v>
      </c>
      <c r="AY84" s="14">
        <f t="shared" si="23"/>
        <v>0</v>
      </c>
      <c r="AZ84" s="14">
        <f t="shared" si="24"/>
        <v>294</v>
      </c>
      <c r="BA84" s="14">
        <f t="shared" si="25"/>
        <v>0</v>
      </c>
      <c r="BB84" s="14">
        <f t="shared" si="26"/>
        <v>0</v>
      </c>
      <c r="BC84" s="14">
        <f t="shared" si="27"/>
        <v>0</v>
      </c>
      <c r="BD84" s="14">
        <f t="shared" si="28"/>
        <v>0</v>
      </c>
      <c r="BE84" s="14">
        <f t="shared" si="29"/>
        <v>0</v>
      </c>
      <c r="BF84" s="14">
        <f t="shared" si="30"/>
        <v>0</v>
      </c>
      <c r="BG84" s="15"/>
    </row>
    <row r="85" spans="1:59" s="24" customFormat="1" ht="20.25" customHeight="1" x14ac:dyDescent="0.2">
      <c r="A85" s="7">
        <v>1</v>
      </c>
      <c r="B85" s="25"/>
      <c r="C85" s="66"/>
      <c r="D85" s="66"/>
      <c r="E85" s="18" t="s">
        <v>19</v>
      </c>
      <c r="F85" s="18"/>
      <c r="G85" s="18">
        <v>849402.94</v>
      </c>
      <c r="H85" s="18"/>
      <c r="I85" s="18">
        <v>849402.94</v>
      </c>
      <c r="J85" s="18"/>
      <c r="K85" s="18"/>
      <c r="L85" s="18"/>
      <c r="M85" s="18"/>
      <c r="N85" s="18"/>
      <c r="O85" s="18"/>
      <c r="P85" s="18">
        <v>849402.94</v>
      </c>
      <c r="Q85" s="18"/>
      <c r="R85" s="18">
        <v>23058.25</v>
      </c>
      <c r="S85" s="18"/>
      <c r="T85" s="18">
        <v>23058.25</v>
      </c>
      <c r="U85" s="18"/>
      <c r="V85" s="18"/>
      <c r="W85" s="18"/>
      <c r="X85" s="18"/>
      <c r="Y85" s="18"/>
      <c r="Z85" s="18"/>
      <c r="AA85" s="18">
        <v>23058.25</v>
      </c>
      <c r="AB85" s="18"/>
      <c r="AC85" s="18">
        <v>177690.42</v>
      </c>
      <c r="AD85" s="18"/>
      <c r="AE85" s="18">
        <v>177690.42</v>
      </c>
      <c r="AF85" s="18"/>
      <c r="AG85" s="18"/>
      <c r="AH85" s="18"/>
      <c r="AI85" s="18"/>
      <c r="AJ85" s="18"/>
      <c r="AK85" s="18"/>
      <c r="AL85" s="18">
        <v>177690.42</v>
      </c>
      <c r="AM85" s="18"/>
      <c r="AN85" s="18">
        <v>118864.29</v>
      </c>
      <c r="AO85" s="18"/>
      <c r="AP85" s="18">
        <v>118864.29</v>
      </c>
      <c r="AQ85" s="18"/>
      <c r="AR85" s="18"/>
      <c r="AS85" s="18"/>
      <c r="AT85" s="18"/>
      <c r="AU85" s="18"/>
      <c r="AV85" s="18"/>
      <c r="AW85" s="19">
        <f t="shared" si="21"/>
        <v>0</v>
      </c>
      <c r="AX85" s="20">
        <f t="shared" si="22"/>
        <v>1169015.8999999999</v>
      </c>
      <c r="AY85" s="20">
        <f t="shared" si="23"/>
        <v>0</v>
      </c>
      <c r="AZ85" s="20">
        <f t="shared" si="24"/>
        <v>1169015.8999999999</v>
      </c>
      <c r="BA85" s="20">
        <f t="shared" si="25"/>
        <v>0</v>
      </c>
      <c r="BB85" s="20">
        <f t="shared" si="26"/>
        <v>0</v>
      </c>
      <c r="BC85" s="20">
        <f t="shared" si="27"/>
        <v>0</v>
      </c>
      <c r="BD85" s="20">
        <f t="shared" si="28"/>
        <v>0</v>
      </c>
      <c r="BE85" s="20">
        <f t="shared" si="29"/>
        <v>0</v>
      </c>
      <c r="BF85" s="20">
        <f t="shared" si="30"/>
        <v>0</v>
      </c>
      <c r="BG85" s="21">
        <f t="shared" si="31"/>
        <v>1169015.8999999999</v>
      </c>
    </row>
    <row r="86" spans="1:59" s="16" customFormat="1" ht="20.25" customHeight="1" x14ac:dyDescent="0.2">
      <c r="A86" s="7">
        <v>1</v>
      </c>
      <c r="B86" s="26"/>
      <c r="C86" s="65">
        <v>41</v>
      </c>
      <c r="D86" s="65" t="s">
        <v>81</v>
      </c>
      <c r="E86" s="12" t="s">
        <v>18</v>
      </c>
      <c r="F86" s="12"/>
      <c r="G86" s="12"/>
      <c r="H86" s="12">
        <v>0</v>
      </c>
      <c r="I86" s="12">
        <v>699</v>
      </c>
      <c r="J86" s="12"/>
      <c r="K86" s="12"/>
      <c r="L86" s="12"/>
      <c r="M86" s="12"/>
      <c r="N86" s="12"/>
      <c r="O86" s="12">
        <v>4</v>
      </c>
      <c r="P86" s="12"/>
      <c r="Q86" s="12"/>
      <c r="R86" s="12"/>
      <c r="S86" s="12">
        <v>0</v>
      </c>
      <c r="T86" s="12">
        <v>31</v>
      </c>
      <c r="U86" s="12"/>
      <c r="V86" s="12"/>
      <c r="W86" s="12"/>
      <c r="X86" s="12"/>
      <c r="Y86" s="12"/>
      <c r="Z86" s="12"/>
      <c r="AA86" s="12"/>
      <c r="AB86" s="12"/>
      <c r="AC86" s="12"/>
      <c r="AD86" s="12">
        <v>0</v>
      </c>
      <c r="AE86" s="12">
        <v>398</v>
      </c>
      <c r="AF86" s="12"/>
      <c r="AG86" s="12"/>
      <c r="AH86" s="12"/>
      <c r="AI86" s="12"/>
      <c r="AJ86" s="12"/>
      <c r="AK86" s="12">
        <v>4</v>
      </c>
      <c r="AL86" s="12"/>
      <c r="AM86" s="12"/>
      <c r="AN86" s="12"/>
      <c r="AO86" s="12">
        <v>4</v>
      </c>
      <c r="AP86" s="12">
        <v>230.94117647058829</v>
      </c>
      <c r="AQ86" s="12"/>
      <c r="AR86" s="12"/>
      <c r="AS86" s="12"/>
      <c r="AT86" s="12"/>
      <c r="AU86" s="12"/>
      <c r="AV86" s="12">
        <v>3</v>
      </c>
      <c r="AW86" s="13">
        <f t="shared" si="21"/>
        <v>0</v>
      </c>
      <c r="AX86" s="14">
        <f t="shared" si="22"/>
        <v>0</v>
      </c>
      <c r="AY86" s="14">
        <f t="shared" si="23"/>
        <v>4</v>
      </c>
      <c r="AZ86" s="14">
        <f t="shared" si="24"/>
        <v>1358.9411764705883</v>
      </c>
      <c r="BA86" s="14">
        <f t="shared" si="25"/>
        <v>0</v>
      </c>
      <c r="BB86" s="14">
        <f t="shared" si="26"/>
        <v>0</v>
      </c>
      <c r="BC86" s="14">
        <f t="shared" si="27"/>
        <v>0</v>
      </c>
      <c r="BD86" s="14">
        <f t="shared" si="28"/>
        <v>0</v>
      </c>
      <c r="BE86" s="14">
        <f t="shared" si="29"/>
        <v>0</v>
      </c>
      <c r="BF86" s="14">
        <f t="shared" si="30"/>
        <v>11</v>
      </c>
      <c r="BG86" s="15"/>
    </row>
    <row r="87" spans="1:59" s="24" customFormat="1" ht="20.25" customHeight="1" x14ac:dyDescent="0.2">
      <c r="A87" s="7">
        <v>1</v>
      </c>
      <c r="B87" s="25"/>
      <c r="C87" s="66"/>
      <c r="D87" s="66"/>
      <c r="E87" s="18" t="s">
        <v>19</v>
      </c>
      <c r="F87" s="18"/>
      <c r="G87" s="18">
        <v>1178889.0828</v>
      </c>
      <c r="H87" s="18">
        <v>0</v>
      </c>
      <c r="I87" s="18">
        <v>1178889.0828</v>
      </c>
      <c r="J87" s="18"/>
      <c r="K87" s="18"/>
      <c r="L87" s="18"/>
      <c r="M87" s="18"/>
      <c r="N87" s="18"/>
      <c r="O87" s="18">
        <v>107874.56</v>
      </c>
      <c r="P87" s="18">
        <v>1286763.6428</v>
      </c>
      <c r="Q87" s="18"/>
      <c r="R87" s="18">
        <v>52674.985709999994</v>
      </c>
      <c r="S87" s="18">
        <v>0</v>
      </c>
      <c r="T87" s="18">
        <v>52674.985709999994</v>
      </c>
      <c r="U87" s="18"/>
      <c r="V87" s="18"/>
      <c r="W87" s="18"/>
      <c r="X87" s="18"/>
      <c r="Y87" s="18"/>
      <c r="Z87" s="18"/>
      <c r="AA87" s="18">
        <v>52674.985709999994</v>
      </c>
      <c r="AB87" s="18"/>
      <c r="AC87" s="18">
        <v>669315.85</v>
      </c>
      <c r="AD87" s="18">
        <v>0</v>
      </c>
      <c r="AE87" s="18">
        <v>669315.85</v>
      </c>
      <c r="AF87" s="18"/>
      <c r="AG87" s="18"/>
      <c r="AH87" s="18"/>
      <c r="AI87" s="18"/>
      <c r="AJ87" s="18"/>
      <c r="AK87" s="18">
        <v>107874.56</v>
      </c>
      <c r="AL87" s="18">
        <v>777190.40999999992</v>
      </c>
      <c r="AM87" s="18"/>
      <c r="AN87" s="18">
        <v>391319.47120000003</v>
      </c>
      <c r="AO87" s="18">
        <v>1982.6203000000003</v>
      </c>
      <c r="AP87" s="18">
        <v>389336.85090000002</v>
      </c>
      <c r="AQ87" s="18"/>
      <c r="AR87" s="18"/>
      <c r="AS87" s="18"/>
      <c r="AT87" s="18"/>
      <c r="AU87" s="18"/>
      <c r="AV87" s="18">
        <v>79527.679999999993</v>
      </c>
      <c r="AW87" s="19">
        <f t="shared" si="21"/>
        <v>0</v>
      </c>
      <c r="AX87" s="20">
        <f t="shared" si="22"/>
        <v>2292199.3897099998</v>
      </c>
      <c r="AY87" s="20">
        <f t="shared" si="23"/>
        <v>1982.6203000000003</v>
      </c>
      <c r="AZ87" s="20">
        <f t="shared" si="24"/>
        <v>2290216.7694100002</v>
      </c>
      <c r="BA87" s="20">
        <f t="shared" si="25"/>
        <v>0</v>
      </c>
      <c r="BB87" s="20">
        <f t="shared" si="26"/>
        <v>0</v>
      </c>
      <c r="BC87" s="20">
        <f t="shared" si="27"/>
        <v>0</v>
      </c>
      <c r="BD87" s="20">
        <f t="shared" si="28"/>
        <v>0</v>
      </c>
      <c r="BE87" s="20">
        <f t="shared" si="29"/>
        <v>0</v>
      </c>
      <c r="BF87" s="20">
        <f t="shared" si="30"/>
        <v>295276.79999999999</v>
      </c>
      <c r="BG87" s="21">
        <f t="shared" si="31"/>
        <v>2587476.1897099996</v>
      </c>
    </row>
    <row r="88" spans="1:59" s="16" customFormat="1" ht="20.25" customHeight="1" x14ac:dyDescent="0.2">
      <c r="A88" s="7">
        <v>1</v>
      </c>
      <c r="B88" s="26"/>
      <c r="C88" s="65">
        <v>42</v>
      </c>
      <c r="D88" s="65" t="s">
        <v>82</v>
      </c>
      <c r="E88" s="12" t="s">
        <v>18</v>
      </c>
      <c r="F88" s="12"/>
      <c r="G88" s="12"/>
      <c r="H88" s="12"/>
      <c r="I88" s="12">
        <v>3286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>
        <v>124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>
        <v>1580</v>
      </c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>
        <v>612</v>
      </c>
      <c r="AQ88" s="12"/>
      <c r="AR88" s="12"/>
      <c r="AS88" s="12"/>
      <c r="AT88" s="12"/>
      <c r="AU88" s="12"/>
      <c r="AV88" s="12"/>
      <c r="AW88" s="13">
        <f t="shared" si="21"/>
        <v>0</v>
      </c>
      <c r="AX88" s="14">
        <f t="shared" si="22"/>
        <v>0</v>
      </c>
      <c r="AY88" s="14">
        <f t="shared" si="23"/>
        <v>0</v>
      </c>
      <c r="AZ88" s="14">
        <f t="shared" si="24"/>
        <v>5602</v>
      </c>
      <c r="BA88" s="14">
        <f t="shared" si="25"/>
        <v>0</v>
      </c>
      <c r="BB88" s="14">
        <f t="shared" si="26"/>
        <v>0</v>
      </c>
      <c r="BC88" s="14">
        <f t="shared" si="27"/>
        <v>0</v>
      </c>
      <c r="BD88" s="14">
        <f t="shared" si="28"/>
        <v>0</v>
      </c>
      <c r="BE88" s="14">
        <f t="shared" si="29"/>
        <v>0</v>
      </c>
      <c r="BF88" s="14">
        <f t="shared" si="30"/>
        <v>0</v>
      </c>
      <c r="BG88" s="15"/>
    </row>
    <row r="89" spans="1:59" s="24" customFormat="1" ht="20.25" customHeight="1" x14ac:dyDescent="0.2">
      <c r="A89" s="7">
        <v>1</v>
      </c>
      <c r="B89" s="25"/>
      <c r="C89" s="66"/>
      <c r="D89" s="66"/>
      <c r="E89" s="18" t="s">
        <v>19</v>
      </c>
      <c r="F89" s="18"/>
      <c r="G89" s="18">
        <v>544000.51</v>
      </c>
      <c r="H89" s="18"/>
      <c r="I89" s="18">
        <v>544000.51</v>
      </c>
      <c r="J89" s="18"/>
      <c r="K89" s="18"/>
      <c r="L89" s="18"/>
      <c r="M89" s="18"/>
      <c r="N89" s="18"/>
      <c r="O89" s="18"/>
      <c r="P89" s="18">
        <v>544000.51</v>
      </c>
      <c r="Q89" s="18"/>
      <c r="R89" s="18">
        <v>23351.02</v>
      </c>
      <c r="S89" s="18"/>
      <c r="T89" s="18">
        <v>23351.02</v>
      </c>
      <c r="U89" s="18"/>
      <c r="V89" s="18"/>
      <c r="W89" s="18"/>
      <c r="X89" s="18"/>
      <c r="Y89" s="18"/>
      <c r="Z89" s="18"/>
      <c r="AA89" s="18">
        <v>23351.02</v>
      </c>
      <c r="AB89" s="18"/>
      <c r="AC89" s="18">
        <v>291338.61</v>
      </c>
      <c r="AD89" s="18"/>
      <c r="AE89" s="18">
        <v>291338.61</v>
      </c>
      <c r="AF89" s="18"/>
      <c r="AG89" s="18"/>
      <c r="AH89" s="18"/>
      <c r="AI89" s="18"/>
      <c r="AJ89" s="18"/>
      <c r="AK89" s="18"/>
      <c r="AL89" s="18">
        <v>291338.61</v>
      </c>
      <c r="AM89" s="18"/>
      <c r="AN89" s="18">
        <v>119200.66</v>
      </c>
      <c r="AO89" s="18"/>
      <c r="AP89" s="18">
        <v>119200.66</v>
      </c>
      <c r="AQ89" s="18"/>
      <c r="AR89" s="18"/>
      <c r="AS89" s="18"/>
      <c r="AT89" s="18"/>
      <c r="AU89" s="18"/>
      <c r="AV89" s="18"/>
      <c r="AW89" s="19">
        <f t="shared" si="21"/>
        <v>0</v>
      </c>
      <c r="AX89" s="20">
        <f t="shared" si="22"/>
        <v>977890.8</v>
      </c>
      <c r="AY89" s="20">
        <f t="shared" si="23"/>
        <v>0</v>
      </c>
      <c r="AZ89" s="20">
        <f t="shared" si="24"/>
        <v>977890.8</v>
      </c>
      <c r="BA89" s="20">
        <f t="shared" si="25"/>
        <v>0</v>
      </c>
      <c r="BB89" s="20">
        <f t="shared" si="26"/>
        <v>0</v>
      </c>
      <c r="BC89" s="20">
        <f t="shared" si="27"/>
        <v>0</v>
      </c>
      <c r="BD89" s="20">
        <f t="shared" si="28"/>
        <v>0</v>
      </c>
      <c r="BE89" s="20">
        <f t="shared" si="29"/>
        <v>0</v>
      </c>
      <c r="BF89" s="20">
        <f t="shared" si="30"/>
        <v>0</v>
      </c>
      <c r="BG89" s="21">
        <f t="shared" si="31"/>
        <v>977890.8</v>
      </c>
    </row>
    <row r="90" spans="1:59" s="16" customFormat="1" ht="20.25" customHeight="1" x14ac:dyDescent="0.2">
      <c r="A90" s="7">
        <v>1</v>
      </c>
      <c r="B90" s="26"/>
      <c r="C90" s="65">
        <v>44</v>
      </c>
      <c r="D90" s="65" t="s">
        <v>83</v>
      </c>
      <c r="E90" s="12" t="s">
        <v>18</v>
      </c>
      <c r="F90" s="12"/>
      <c r="G90" s="12"/>
      <c r="H90" s="12"/>
      <c r="I90" s="12">
        <v>212</v>
      </c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>
        <v>12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>
        <v>128</v>
      </c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>
        <v>48</v>
      </c>
      <c r="AQ90" s="12"/>
      <c r="AR90" s="12"/>
      <c r="AS90" s="12"/>
      <c r="AT90" s="12"/>
      <c r="AU90" s="12"/>
      <c r="AV90" s="12"/>
      <c r="AW90" s="13">
        <f t="shared" si="21"/>
        <v>0</v>
      </c>
      <c r="AX90" s="14">
        <f t="shared" si="22"/>
        <v>0</v>
      </c>
      <c r="AY90" s="14">
        <f t="shared" si="23"/>
        <v>0</v>
      </c>
      <c r="AZ90" s="14">
        <f t="shared" si="24"/>
        <v>400</v>
      </c>
      <c r="BA90" s="14">
        <f t="shared" si="25"/>
        <v>0</v>
      </c>
      <c r="BB90" s="14">
        <f t="shared" si="26"/>
        <v>0</v>
      </c>
      <c r="BC90" s="14">
        <f t="shared" si="27"/>
        <v>0</v>
      </c>
      <c r="BD90" s="14">
        <f t="shared" si="28"/>
        <v>0</v>
      </c>
      <c r="BE90" s="14">
        <f t="shared" si="29"/>
        <v>0</v>
      </c>
      <c r="BF90" s="14">
        <f t="shared" si="30"/>
        <v>0</v>
      </c>
      <c r="BG90" s="15"/>
    </row>
    <row r="91" spans="1:59" s="24" customFormat="1" ht="20.25" customHeight="1" x14ac:dyDescent="0.2">
      <c r="A91" s="7">
        <v>1</v>
      </c>
      <c r="B91" s="25"/>
      <c r="C91" s="66"/>
      <c r="D91" s="66"/>
      <c r="E91" s="18" t="s">
        <v>19</v>
      </c>
      <c r="F91" s="18"/>
      <c r="G91" s="18">
        <v>1047961.3</v>
      </c>
      <c r="H91" s="18"/>
      <c r="I91" s="18">
        <v>1047961.3</v>
      </c>
      <c r="J91" s="18"/>
      <c r="K91" s="18"/>
      <c r="L91" s="18"/>
      <c r="M91" s="18"/>
      <c r="N91" s="18"/>
      <c r="O91" s="18"/>
      <c r="P91" s="18">
        <v>1047961.3</v>
      </c>
      <c r="Q91" s="18"/>
      <c r="R91" s="18">
        <v>53572.63</v>
      </c>
      <c r="S91" s="18"/>
      <c r="T91" s="18">
        <v>53572.63</v>
      </c>
      <c r="U91" s="18"/>
      <c r="V91" s="18"/>
      <c r="W91" s="18"/>
      <c r="X91" s="18"/>
      <c r="Y91" s="18"/>
      <c r="Z91" s="18"/>
      <c r="AA91" s="18">
        <v>53572.63</v>
      </c>
      <c r="AB91" s="18"/>
      <c r="AC91" s="18">
        <v>468651.4</v>
      </c>
      <c r="AD91" s="18"/>
      <c r="AE91" s="18">
        <v>468651.4</v>
      </c>
      <c r="AF91" s="18"/>
      <c r="AG91" s="18"/>
      <c r="AH91" s="18"/>
      <c r="AI91" s="18"/>
      <c r="AJ91" s="18"/>
      <c r="AK91" s="18"/>
      <c r="AL91" s="18">
        <v>468651.4</v>
      </c>
      <c r="AM91" s="18"/>
      <c r="AN91" s="18">
        <v>302304.77</v>
      </c>
      <c r="AO91" s="18"/>
      <c r="AP91" s="18">
        <v>302304.77</v>
      </c>
      <c r="AQ91" s="18"/>
      <c r="AR91" s="18"/>
      <c r="AS91" s="18"/>
      <c r="AT91" s="18"/>
      <c r="AU91" s="18"/>
      <c r="AV91" s="18"/>
      <c r="AW91" s="19">
        <f t="shared" si="21"/>
        <v>0</v>
      </c>
      <c r="AX91" s="20">
        <f t="shared" si="22"/>
        <v>1872490.1</v>
      </c>
      <c r="AY91" s="20">
        <f t="shared" si="23"/>
        <v>0</v>
      </c>
      <c r="AZ91" s="20">
        <f t="shared" si="24"/>
        <v>1872490.1</v>
      </c>
      <c r="BA91" s="20">
        <f t="shared" si="25"/>
        <v>0</v>
      </c>
      <c r="BB91" s="20">
        <f t="shared" si="26"/>
        <v>0</v>
      </c>
      <c r="BC91" s="20">
        <f t="shared" si="27"/>
        <v>0</v>
      </c>
      <c r="BD91" s="20">
        <f t="shared" si="28"/>
        <v>0</v>
      </c>
      <c r="BE91" s="20">
        <f t="shared" si="29"/>
        <v>0</v>
      </c>
      <c r="BF91" s="20">
        <f t="shared" si="30"/>
        <v>0</v>
      </c>
      <c r="BG91" s="21">
        <f t="shared" si="31"/>
        <v>1872490.1</v>
      </c>
    </row>
    <row r="92" spans="1:59" s="16" customFormat="1" ht="20.25" customHeight="1" x14ac:dyDescent="0.2">
      <c r="A92" s="7">
        <v>1</v>
      </c>
      <c r="B92" s="26"/>
      <c r="C92" s="65">
        <v>46</v>
      </c>
      <c r="D92" s="65" t="s">
        <v>84</v>
      </c>
      <c r="E92" s="12" t="s">
        <v>18</v>
      </c>
      <c r="F92" s="12"/>
      <c r="G92" s="12"/>
      <c r="H92" s="12"/>
      <c r="I92" s="12">
        <v>570</v>
      </c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>
        <v>16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>
        <v>270</v>
      </c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>
        <v>154</v>
      </c>
      <c r="AQ92" s="12"/>
      <c r="AR92" s="12"/>
      <c r="AS92" s="12"/>
      <c r="AT92" s="12"/>
      <c r="AU92" s="12"/>
      <c r="AV92" s="12"/>
      <c r="AW92" s="13">
        <f t="shared" si="21"/>
        <v>0</v>
      </c>
      <c r="AX92" s="14">
        <f t="shared" si="22"/>
        <v>0</v>
      </c>
      <c r="AY92" s="14">
        <f t="shared" si="23"/>
        <v>0</v>
      </c>
      <c r="AZ92" s="14">
        <f t="shared" si="24"/>
        <v>1010</v>
      </c>
      <c r="BA92" s="14">
        <f t="shared" si="25"/>
        <v>0</v>
      </c>
      <c r="BB92" s="14">
        <f t="shared" si="26"/>
        <v>0</v>
      </c>
      <c r="BC92" s="14">
        <f t="shared" si="27"/>
        <v>0</v>
      </c>
      <c r="BD92" s="14">
        <f t="shared" si="28"/>
        <v>0</v>
      </c>
      <c r="BE92" s="14">
        <f t="shared" si="29"/>
        <v>0</v>
      </c>
      <c r="BF92" s="14">
        <f t="shared" si="30"/>
        <v>0</v>
      </c>
      <c r="BG92" s="15"/>
    </row>
    <row r="93" spans="1:59" s="24" customFormat="1" ht="20.25" customHeight="1" x14ac:dyDescent="0.2">
      <c r="A93" s="7">
        <v>1</v>
      </c>
      <c r="B93" s="25"/>
      <c r="C93" s="66"/>
      <c r="D93" s="66"/>
      <c r="E93" s="18" t="s">
        <v>19</v>
      </c>
      <c r="F93" s="18"/>
      <c r="G93" s="18">
        <v>3055246.57</v>
      </c>
      <c r="H93" s="18"/>
      <c r="I93" s="18">
        <v>3055246.57</v>
      </c>
      <c r="J93" s="18"/>
      <c r="K93" s="18"/>
      <c r="L93" s="18"/>
      <c r="M93" s="18"/>
      <c r="N93" s="18"/>
      <c r="O93" s="18"/>
      <c r="P93" s="18">
        <v>3055246.57</v>
      </c>
      <c r="Q93" s="18"/>
      <c r="R93" s="18">
        <v>101623.36</v>
      </c>
      <c r="S93" s="18"/>
      <c r="T93" s="18">
        <v>101623.36</v>
      </c>
      <c r="U93" s="18"/>
      <c r="V93" s="18"/>
      <c r="W93" s="18"/>
      <c r="X93" s="18"/>
      <c r="Y93" s="18"/>
      <c r="Z93" s="18"/>
      <c r="AA93" s="18">
        <v>101623.36</v>
      </c>
      <c r="AB93" s="18"/>
      <c r="AC93" s="18">
        <v>1469483.13</v>
      </c>
      <c r="AD93" s="18"/>
      <c r="AE93" s="18">
        <v>1469483.13</v>
      </c>
      <c r="AF93" s="18"/>
      <c r="AG93" s="18"/>
      <c r="AH93" s="18"/>
      <c r="AI93" s="18"/>
      <c r="AJ93" s="18"/>
      <c r="AK93" s="18"/>
      <c r="AL93" s="18">
        <v>1469483.13</v>
      </c>
      <c r="AM93" s="18"/>
      <c r="AN93" s="18">
        <v>743455.03</v>
      </c>
      <c r="AO93" s="18"/>
      <c r="AP93" s="18">
        <v>743455.03</v>
      </c>
      <c r="AQ93" s="18"/>
      <c r="AR93" s="18"/>
      <c r="AS93" s="18"/>
      <c r="AT93" s="18"/>
      <c r="AU93" s="18"/>
      <c r="AV93" s="18"/>
      <c r="AW93" s="19">
        <f t="shared" si="21"/>
        <v>0</v>
      </c>
      <c r="AX93" s="20">
        <f t="shared" si="22"/>
        <v>5369808.0899999999</v>
      </c>
      <c r="AY93" s="20">
        <f t="shared" si="23"/>
        <v>0</v>
      </c>
      <c r="AZ93" s="20">
        <f t="shared" si="24"/>
        <v>5369808.0899999999</v>
      </c>
      <c r="BA93" s="20">
        <f t="shared" si="25"/>
        <v>0</v>
      </c>
      <c r="BB93" s="20">
        <f t="shared" si="26"/>
        <v>0</v>
      </c>
      <c r="BC93" s="20">
        <f t="shared" si="27"/>
        <v>0</v>
      </c>
      <c r="BD93" s="20">
        <f t="shared" si="28"/>
        <v>0</v>
      </c>
      <c r="BE93" s="20">
        <f t="shared" si="29"/>
        <v>0</v>
      </c>
      <c r="BF93" s="20">
        <f t="shared" si="30"/>
        <v>0</v>
      </c>
      <c r="BG93" s="21">
        <f t="shared" si="31"/>
        <v>5369808.0899999999</v>
      </c>
    </row>
    <row r="94" spans="1:59" s="16" customFormat="1" ht="20.25" customHeight="1" x14ac:dyDescent="0.2">
      <c r="A94" s="7">
        <v>1</v>
      </c>
      <c r="B94" s="26"/>
      <c r="C94" s="65">
        <v>48</v>
      </c>
      <c r="D94" s="65" t="s">
        <v>85</v>
      </c>
      <c r="E94" s="12" t="s">
        <v>18</v>
      </c>
      <c r="F94" s="12"/>
      <c r="G94" s="12"/>
      <c r="H94" s="12">
        <v>5</v>
      </c>
      <c r="I94" s="12">
        <v>30</v>
      </c>
      <c r="J94" s="12"/>
      <c r="K94" s="12"/>
      <c r="L94" s="12"/>
      <c r="M94" s="12"/>
      <c r="N94" s="12"/>
      <c r="O94" s="12"/>
      <c r="P94" s="12"/>
      <c r="Q94" s="12"/>
      <c r="R94" s="12"/>
      <c r="S94" s="12">
        <v>1</v>
      </c>
      <c r="T94" s="12">
        <v>6</v>
      </c>
      <c r="U94" s="12"/>
      <c r="V94" s="12"/>
      <c r="W94" s="12"/>
      <c r="X94" s="12"/>
      <c r="Y94" s="12"/>
      <c r="Z94" s="12"/>
      <c r="AA94" s="12"/>
      <c r="AB94" s="12"/>
      <c r="AC94" s="12"/>
      <c r="AD94" s="12">
        <v>4</v>
      </c>
      <c r="AE94" s="12">
        <v>30</v>
      </c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3">
        <f t="shared" si="21"/>
        <v>0</v>
      </c>
      <c r="AX94" s="14">
        <f t="shared" si="22"/>
        <v>0</v>
      </c>
      <c r="AY94" s="14">
        <f t="shared" si="23"/>
        <v>10</v>
      </c>
      <c r="AZ94" s="14">
        <f t="shared" si="24"/>
        <v>66</v>
      </c>
      <c r="BA94" s="14">
        <f t="shared" si="25"/>
        <v>0</v>
      </c>
      <c r="BB94" s="14">
        <f t="shared" si="26"/>
        <v>0</v>
      </c>
      <c r="BC94" s="14">
        <f t="shared" si="27"/>
        <v>0</v>
      </c>
      <c r="BD94" s="14">
        <f t="shared" si="28"/>
        <v>0</v>
      </c>
      <c r="BE94" s="14">
        <f t="shared" si="29"/>
        <v>0</v>
      </c>
      <c r="BF94" s="14">
        <f t="shared" si="30"/>
        <v>0</v>
      </c>
      <c r="BG94" s="15"/>
    </row>
    <row r="95" spans="1:59" s="24" customFormat="1" ht="20.25" customHeight="1" x14ac:dyDescent="0.2">
      <c r="A95" s="7">
        <v>1</v>
      </c>
      <c r="B95" s="25"/>
      <c r="C95" s="66"/>
      <c r="D95" s="66"/>
      <c r="E95" s="18" t="s">
        <v>19</v>
      </c>
      <c r="F95" s="18"/>
      <c r="G95" s="18">
        <v>52689.65769</v>
      </c>
      <c r="H95" s="18">
        <v>2435.7469500000002</v>
      </c>
      <c r="I95" s="18">
        <v>50253.910739999999</v>
      </c>
      <c r="J95" s="18"/>
      <c r="K95" s="18"/>
      <c r="L95" s="18"/>
      <c r="M95" s="18"/>
      <c r="N95" s="18"/>
      <c r="O95" s="18"/>
      <c r="P95" s="18">
        <v>52689.65769</v>
      </c>
      <c r="Q95" s="18"/>
      <c r="R95" s="18">
        <v>10064.58174</v>
      </c>
      <c r="S95" s="18">
        <v>481.79610000000002</v>
      </c>
      <c r="T95" s="18">
        <v>9582.7856400000001</v>
      </c>
      <c r="U95" s="18"/>
      <c r="V95" s="18"/>
      <c r="W95" s="18"/>
      <c r="X95" s="18"/>
      <c r="Y95" s="18"/>
      <c r="Z95" s="18"/>
      <c r="AA95" s="18">
        <v>10064.58174</v>
      </c>
      <c r="AB95" s="18"/>
      <c r="AC95" s="18">
        <v>54026.790569999997</v>
      </c>
      <c r="AD95" s="18">
        <v>2435.7469500000002</v>
      </c>
      <c r="AE95" s="18">
        <v>51591.043619999997</v>
      </c>
      <c r="AF95" s="18"/>
      <c r="AG95" s="18"/>
      <c r="AH95" s="18"/>
      <c r="AI95" s="18"/>
      <c r="AJ95" s="18"/>
      <c r="AK95" s="18"/>
      <c r="AL95" s="18">
        <v>54026.790569999997</v>
      </c>
      <c r="AM95" s="18"/>
      <c r="AN95" s="18">
        <v>0</v>
      </c>
      <c r="AO95" s="18"/>
      <c r="AP95" s="18"/>
      <c r="AQ95" s="18"/>
      <c r="AR95" s="18"/>
      <c r="AS95" s="18"/>
      <c r="AT95" s="18"/>
      <c r="AU95" s="18"/>
      <c r="AV95" s="18"/>
      <c r="AW95" s="19">
        <f t="shared" si="21"/>
        <v>0</v>
      </c>
      <c r="AX95" s="20">
        <f t="shared" si="22"/>
        <v>116781.03</v>
      </c>
      <c r="AY95" s="20">
        <f t="shared" si="23"/>
        <v>5353.2900000000009</v>
      </c>
      <c r="AZ95" s="20">
        <f t="shared" si="24"/>
        <v>111427.73999999999</v>
      </c>
      <c r="BA95" s="20">
        <f t="shared" si="25"/>
        <v>0</v>
      </c>
      <c r="BB95" s="20">
        <f t="shared" si="26"/>
        <v>0</v>
      </c>
      <c r="BC95" s="20">
        <f t="shared" si="27"/>
        <v>0</v>
      </c>
      <c r="BD95" s="20">
        <f t="shared" si="28"/>
        <v>0</v>
      </c>
      <c r="BE95" s="20">
        <f t="shared" si="29"/>
        <v>0</v>
      </c>
      <c r="BF95" s="20">
        <f t="shared" si="30"/>
        <v>0</v>
      </c>
      <c r="BG95" s="21">
        <f t="shared" si="31"/>
        <v>116781.03</v>
      </c>
    </row>
    <row r="96" spans="1:59" s="16" customFormat="1" ht="20.25" customHeight="1" x14ac:dyDescent="0.2">
      <c r="A96" s="7">
        <v>1</v>
      </c>
      <c r="B96" s="26"/>
      <c r="C96" s="65">
        <v>51</v>
      </c>
      <c r="D96" s="65" t="s">
        <v>86</v>
      </c>
      <c r="E96" s="12" t="s">
        <v>18</v>
      </c>
      <c r="F96" s="12"/>
      <c r="G96" s="12"/>
      <c r="H96" s="12">
        <v>0</v>
      </c>
      <c r="I96" s="12">
        <v>235</v>
      </c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>
        <v>0</v>
      </c>
      <c r="AE96" s="12">
        <v>72</v>
      </c>
      <c r="AF96" s="12"/>
      <c r="AG96" s="12"/>
      <c r="AH96" s="12"/>
      <c r="AI96" s="12"/>
      <c r="AJ96" s="12"/>
      <c r="AK96" s="12"/>
      <c r="AL96" s="12"/>
      <c r="AM96" s="12"/>
      <c r="AN96" s="12"/>
      <c r="AO96" s="12">
        <v>0</v>
      </c>
      <c r="AP96" s="12">
        <v>34.058823529411768</v>
      </c>
      <c r="AQ96" s="12"/>
      <c r="AR96" s="12"/>
      <c r="AS96" s="12"/>
      <c r="AT96" s="12"/>
      <c r="AU96" s="12"/>
      <c r="AV96" s="12"/>
      <c r="AW96" s="13">
        <f t="shared" si="21"/>
        <v>0</v>
      </c>
      <c r="AX96" s="14">
        <f t="shared" si="22"/>
        <v>0</v>
      </c>
      <c r="AY96" s="14">
        <f t="shared" si="23"/>
        <v>0</v>
      </c>
      <c r="AZ96" s="14">
        <f t="shared" si="24"/>
        <v>341.05882352941177</v>
      </c>
      <c r="BA96" s="14">
        <f t="shared" si="25"/>
        <v>0</v>
      </c>
      <c r="BB96" s="14">
        <f t="shared" si="26"/>
        <v>0</v>
      </c>
      <c r="BC96" s="14">
        <f t="shared" si="27"/>
        <v>0</v>
      </c>
      <c r="BD96" s="14">
        <f t="shared" si="28"/>
        <v>0</v>
      </c>
      <c r="BE96" s="14">
        <f t="shared" si="29"/>
        <v>0</v>
      </c>
      <c r="BF96" s="14">
        <f t="shared" si="30"/>
        <v>0</v>
      </c>
      <c r="BG96" s="15"/>
    </row>
    <row r="97" spans="1:59" s="24" customFormat="1" ht="20.25" customHeight="1" x14ac:dyDescent="0.2">
      <c r="A97" s="7">
        <v>1</v>
      </c>
      <c r="B97" s="25"/>
      <c r="C97" s="66"/>
      <c r="D97" s="66"/>
      <c r="E97" s="18" t="s">
        <v>19</v>
      </c>
      <c r="F97" s="18"/>
      <c r="G97" s="18">
        <v>396026.67897000001</v>
      </c>
      <c r="H97" s="18">
        <v>0</v>
      </c>
      <c r="I97" s="18">
        <v>396026.67897000001</v>
      </c>
      <c r="J97" s="18"/>
      <c r="K97" s="18"/>
      <c r="L97" s="18"/>
      <c r="M97" s="18"/>
      <c r="N97" s="18"/>
      <c r="O97" s="18"/>
      <c r="P97" s="18">
        <v>396026.67897000001</v>
      </c>
      <c r="Q97" s="18"/>
      <c r="R97" s="18">
        <v>0</v>
      </c>
      <c r="S97" s="18"/>
      <c r="T97" s="18"/>
      <c r="U97" s="18"/>
      <c r="V97" s="18"/>
      <c r="W97" s="18"/>
      <c r="X97" s="18"/>
      <c r="Y97" s="18"/>
      <c r="Z97" s="18"/>
      <c r="AA97" s="18">
        <v>0</v>
      </c>
      <c r="AB97" s="18"/>
      <c r="AC97" s="18">
        <v>121854.36275999999</v>
      </c>
      <c r="AD97" s="18">
        <v>0</v>
      </c>
      <c r="AE97" s="18">
        <v>121854.36275999999</v>
      </c>
      <c r="AF97" s="18"/>
      <c r="AG97" s="18"/>
      <c r="AH97" s="18"/>
      <c r="AI97" s="18"/>
      <c r="AJ97" s="18"/>
      <c r="AK97" s="18"/>
      <c r="AL97" s="18">
        <v>121854.36275999999</v>
      </c>
      <c r="AM97" s="18"/>
      <c r="AN97" s="18">
        <v>56903.688269999999</v>
      </c>
      <c r="AO97" s="18">
        <v>0</v>
      </c>
      <c r="AP97" s="18">
        <v>56903.688269999999</v>
      </c>
      <c r="AQ97" s="18"/>
      <c r="AR97" s="18"/>
      <c r="AS97" s="18"/>
      <c r="AT97" s="18"/>
      <c r="AU97" s="18"/>
      <c r="AV97" s="18"/>
      <c r="AW97" s="19">
        <f t="shared" si="21"/>
        <v>0</v>
      </c>
      <c r="AX97" s="20">
        <f t="shared" si="22"/>
        <v>574784.73</v>
      </c>
      <c r="AY97" s="20">
        <f t="shared" si="23"/>
        <v>0</v>
      </c>
      <c r="AZ97" s="20">
        <f t="shared" si="24"/>
        <v>574784.73</v>
      </c>
      <c r="BA97" s="20">
        <f t="shared" si="25"/>
        <v>0</v>
      </c>
      <c r="BB97" s="20">
        <f t="shared" si="26"/>
        <v>0</v>
      </c>
      <c r="BC97" s="20">
        <f t="shared" si="27"/>
        <v>0</v>
      </c>
      <c r="BD97" s="20">
        <f t="shared" si="28"/>
        <v>0</v>
      </c>
      <c r="BE97" s="20">
        <f t="shared" si="29"/>
        <v>0</v>
      </c>
      <c r="BF97" s="20">
        <f t="shared" si="30"/>
        <v>0</v>
      </c>
      <c r="BG97" s="21">
        <f t="shared" si="31"/>
        <v>574784.73</v>
      </c>
    </row>
    <row r="98" spans="1:59" s="16" customFormat="1" ht="20.25" customHeight="1" x14ac:dyDescent="0.2">
      <c r="A98" s="7">
        <v>1</v>
      </c>
      <c r="B98" s="26"/>
      <c r="C98" s="65">
        <v>52</v>
      </c>
      <c r="D98" s="65" t="s">
        <v>87</v>
      </c>
      <c r="E98" s="12" t="s">
        <v>18</v>
      </c>
      <c r="F98" s="12"/>
      <c r="G98" s="12"/>
      <c r="H98" s="12">
        <v>702</v>
      </c>
      <c r="I98" s="12"/>
      <c r="J98" s="12"/>
      <c r="K98" s="12"/>
      <c r="L98" s="12"/>
      <c r="M98" s="12"/>
      <c r="N98" s="12"/>
      <c r="O98" s="12">
        <v>116</v>
      </c>
      <c r="P98" s="12"/>
      <c r="Q98" s="12"/>
      <c r="R98" s="12"/>
      <c r="S98" s="12">
        <v>38</v>
      </c>
      <c r="T98" s="12"/>
      <c r="U98" s="12"/>
      <c r="V98" s="12"/>
      <c r="W98" s="12"/>
      <c r="X98" s="12"/>
      <c r="Y98" s="12"/>
      <c r="Z98" s="12">
        <v>8</v>
      </c>
      <c r="AA98" s="12"/>
      <c r="AB98" s="12"/>
      <c r="AC98" s="12"/>
      <c r="AD98" s="12">
        <v>190</v>
      </c>
      <c r="AE98" s="12"/>
      <c r="AF98" s="12"/>
      <c r="AG98" s="12"/>
      <c r="AH98" s="12"/>
      <c r="AI98" s="12"/>
      <c r="AJ98" s="12"/>
      <c r="AK98" s="12">
        <v>24</v>
      </c>
      <c r="AL98" s="12"/>
      <c r="AM98" s="12"/>
      <c r="AN98" s="12"/>
      <c r="AO98" s="12">
        <v>170</v>
      </c>
      <c r="AP98" s="12"/>
      <c r="AQ98" s="12"/>
      <c r="AR98" s="12"/>
      <c r="AS98" s="12"/>
      <c r="AT98" s="12"/>
      <c r="AU98" s="12"/>
      <c r="AV98" s="12">
        <v>52</v>
      </c>
      <c r="AW98" s="13">
        <f t="shared" si="21"/>
        <v>0</v>
      </c>
      <c r="AX98" s="14">
        <f t="shared" si="22"/>
        <v>0</v>
      </c>
      <c r="AY98" s="14">
        <f t="shared" si="23"/>
        <v>1100</v>
      </c>
      <c r="AZ98" s="14">
        <f t="shared" si="24"/>
        <v>0</v>
      </c>
      <c r="BA98" s="14">
        <f t="shared" si="25"/>
        <v>0</v>
      </c>
      <c r="BB98" s="14">
        <f t="shared" si="26"/>
        <v>0</v>
      </c>
      <c r="BC98" s="14">
        <f t="shared" si="27"/>
        <v>0</v>
      </c>
      <c r="BD98" s="14">
        <f t="shared" si="28"/>
        <v>0</v>
      </c>
      <c r="BE98" s="14">
        <f t="shared" si="29"/>
        <v>0</v>
      </c>
      <c r="BF98" s="14">
        <f t="shared" si="30"/>
        <v>200</v>
      </c>
      <c r="BG98" s="15"/>
    </row>
    <row r="99" spans="1:59" s="24" customFormat="1" ht="20.25" customHeight="1" x14ac:dyDescent="0.2">
      <c r="A99" s="7">
        <v>1</v>
      </c>
      <c r="B99" s="25"/>
      <c r="C99" s="66"/>
      <c r="D99" s="66"/>
      <c r="E99" s="18" t="s">
        <v>19</v>
      </c>
      <c r="F99" s="18"/>
      <c r="G99" s="18">
        <v>2173529.29</v>
      </c>
      <c r="H99" s="18">
        <v>2173529.29</v>
      </c>
      <c r="I99" s="18"/>
      <c r="J99" s="18"/>
      <c r="K99" s="18"/>
      <c r="L99" s="18"/>
      <c r="M99" s="18"/>
      <c r="N99" s="18"/>
      <c r="O99" s="18">
        <v>6233338.6799999997</v>
      </c>
      <c r="P99" s="18">
        <v>8406867.9699999988</v>
      </c>
      <c r="Q99" s="18"/>
      <c r="R99" s="18">
        <v>118334.46</v>
      </c>
      <c r="S99" s="18">
        <v>118334.46</v>
      </c>
      <c r="T99" s="18"/>
      <c r="U99" s="18"/>
      <c r="V99" s="18"/>
      <c r="W99" s="18"/>
      <c r="X99" s="18"/>
      <c r="Y99" s="18"/>
      <c r="Z99" s="18">
        <v>220957.9</v>
      </c>
      <c r="AA99" s="18">
        <v>339292.36</v>
      </c>
      <c r="AB99" s="18"/>
      <c r="AC99" s="18">
        <v>580266.46</v>
      </c>
      <c r="AD99" s="18">
        <v>580266.46</v>
      </c>
      <c r="AE99" s="18"/>
      <c r="AF99" s="18"/>
      <c r="AG99" s="18"/>
      <c r="AH99" s="18"/>
      <c r="AI99" s="18"/>
      <c r="AJ99" s="18"/>
      <c r="AK99" s="18">
        <v>1895586.2</v>
      </c>
      <c r="AL99" s="18">
        <v>2475852.66</v>
      </c>
      <c r="AM99" s="18"/>
      <c r="AN99" s="18">
        <v>508854.44</v>
      </c>
      <c r="AO99" s="18">
        <v>508854.44</v>
      </c>
      <c r="AP99" s="18"/>
      <c r="AQ99" s="18"/>
      <c r="AR99" s="18"/>
      <c r="AS99" s="18"/>
      <c r="AT99" s="18"/>
      <c r="AU99" s="18"/>
      <c r="AV99" s="18">
        <v>3279480.42</v>
      </c>
      <c r="AW99" s="19">
        <f t="shared" si="21"/>
        <v>0</v>
      </c>
      <c r="AX99" s="20">
        <f t="shared" si="22"/>
        <v>3380984.65</v>
      </c>
      <c r="AY99" s="20">
        <f t="shared" si="23"/>
        <v>3380984.65</v>
      </c>
      <c r="AZ99" s="20">
        <f t="shared" si="24"/>
        <v>0</v>
      </c>
      <c r="BA99" s="20">
        <f t="shared" si="25"/>
        <v>0</v>
      </c>
      <c r="BB99" s="20">
        <f t="shared" si="26"/>
        <v>0</v>
      </c>
      <c r="BC99" s="20">
        <f t="shared" si="27"/>
        <v>0</v>
      </c>
      <c r="BD99" s="20">
        <f t="shared" si="28"/>
        <v>0</v>
      </c>
      <c r="BE99" s="20">
        <f t="shared" si="29"/>
        <v>0</v>
      </c>
      <c r="BF99" s="20">
        <f t="shared" si="30"/>
        <v>11629363.199999999</v>
      </c>
      <c r="BG99" s="21">
        <f t="shared" si="31"/>
        <v>15010347.85</v>
      </c>
    </row>
    <row r="100" spans="1:59" s="16" customFormat="1" ht="20.25" customHeight="1" x14ac:dyDescent="0.2">
      <c r="A100" s="7">
        <v>1</v>
      </c>
      <c r="B100" s="26"/>
      <c r="C100" s="65">
        <v>53</v>
      </c>
      <c r="D100" s="65" t="s">
        <v>195</v>
      </c>
      <c r="E100" s="12" t="s">
        <v>18</v>
      </c>
      <c r="F100" s="12"/>
      <c r="G100" s="12"/>
      <c r="H100" s="12"/>
      <c r="I100" s="12">
        <v>124</v>
      </c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>
        <v>16</v>
      </c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>
        <v>8</v>
      </c>
      <c r="AQ100" s="12"/>
      <c r="AR100" s="12"/>
      <c r="AS100" s="12"/>
      <c r="AT100" s="12"/>
      <c r="AU100" s="12"/>
      <c r="AV100" s="12"/>
      <c r="AW100" s="13">
        <f t="shared" si="21"/>
        <v>0</v>
      </c>
      <c r="AX100" s="14">
        <f t="shared" si="22"/>
        <v>0</v>
      </c>
      <c r="AY100" s="14">
        <f t="shared" si="23"/>
        <v>0</v>
      </c>
      <c r="AZ100" s="14">
        <f t="shared" si="24"/>
        <v>148</v>
      </c>
      <c r="BA100" s="14">
        <f t="shared" si="25"/>
        <v>0</v>
      </c>
      <c r="BB100" s="14">
        <f t="shared" si="26"/>
        <v>0</v>
      </c>
      <c r="BC100" s="14">
        <f t="shared" si="27"/>
        <v>0</v>
      </c>
      <c r="BD100" s="14">
        <f t="shared" si="28"/>
        <v>0</v>
      </c>
      <c r="BE100" s="14">
        <f t="shared" si="29"/>
        <v>0</v>
      </c>
      <c r="BF100" s="14">
        <f t="shared" si="30"/>
        <v>0</v>
      </c>
      <c r="BG100" s="15"/>
    </row>
    <row r="101" spans="1:59" s="24" customFormat="1" ht="20.25" customHeight="1" x14ac:dyDescent="0.2">
      <c r="A101" s="7">
        <v>1</v>
      </c>
      <c r="B101" s="25"/>
      <c r="C101" s="66"/>
      <c r="D101" s="66"/>
      <c r="E101" s="18" t="s">
        <v>19</v>
      </c>
      <c r="F101" s="18"/>
      <c r="G101" s="18">
        <v>33987.65</v>
      </c>
      <c r="H101" s="18"/>
      <c r="I101" s="18">
        <v>33987.65</v>
      </c>
      <c r="J101" s="18"/>
      <c r="K101" s="18"/>
      <c r="L101" s="18"/>
      <c r="M101" s="18"/>
      <c r="N101" s="18"/>
      <c r="O101" s="18"/>
      <c r="P101" s="18">
        <v>33987.65</v>
      </c>
      <c r="Q101" s="18"/>
      <c r="R101" s="18">
        <v>0</v>
      </c>
      <c r="S101" s="18"/>
      <c r="T101" s="18"/>
      <c r="U101" s="18"/>
      <c r="V101" s="18"/>
      <c r="W101" s="18"/>
      <c r="X101" s="18"/>
      <c r="Y101" s="18"/>
      <c r="Z101" s="18"/>
      <c r="AA101" s="18">
        <v>0</v>
      </c>
      <c r="AB101" s="18"/>
      <c r="AC101" s="18">
        <v>4528.97</v>
      </c>
      <c r="AD101" s="18"/>
      <c r="AE101" s="18">
        <v>4528.97</v>
      </c>
      <c r="AF101" s="18"/>
      <c r="AG101" s="18"/>
      <c r="AH101" s="18"/>
      <c r="AI101" s="18"/>
      <c r="AJ101" s="18"/>
      <c r="AK101" s="18"/>
      <c r="AL101" s="18">
        <v>4528.97</v>
      </c>
      <c r="AM101" s="18"/>
      <c r="AN101" s="18">
        <v>2284.88</v>
      </c>
      <c r="AO101" s="18"/>
      <c r="AP101" s="18">
        <v>2284.88</v>
      </c>
      <c r="AQ101" s="18"/>
      <c r="AR101" s="18"/>
      <c r="AS101" s="18"/>
      <c r="AT101" s="18"/>
      <c r="AU101" s="18"/>
      <c r="AV101" s="18"/>
      <c r="AW101" s="19">
        <f t="shared" si="21"/>
        <v>0</v>
      </c>
      <c r="AX101" s="20">
        <f t="shared" si="22"/>
        <v>40801.5</v>
      </c>
      <c r="AY101" s="20">
        <f t="shared" si="23"/>
        <v>0</v>
      </c>
      <c r="AZ101" s="20">
        <f t="shared" si="24"/>
        <v>40801.5</v>
      </c>
      <c r="BA101" s="20">
        <f t="shared" si="25"/>
        <v>0</v>
      </c>
      <c r="BB101" s="20">
        <f t="shared" si="26"/>
        <v>0</v>
      </c>
      <c r="BC101" s="20">
        <f t="shared" si="27"/>
        <v>0</v>
      </c>
      <c r="BD101" s="20">
        <f t="shared" si="28"/>
        <v>0</v>
      </c>
      <c r="BE101" s="20">
        <f t="shared" si="29"/>
        <v>0</v>
      </c>
      <c r="BF101" s="20">
        <f t="shared" si="30"/>
        <v>0</v>
      </c>
      <c r="BG101" s="21">
        <f t="shared" si="31"/>
        <v>40801.5</v>
      </c>
    </row>
    <row r="102" spans="1:59" s="16" customFormat="1" ht="20.25" customHeight="1" x14ac:dyDescent="0.2">
      <c r="A102" s="7">
        <v>1</v>
      </c>
      <c r="B102" s="26"/>
      <c r="C102" s="65">
        <v>54</v>
      </c>
      <c r="D102" s="65" t="s">
        <v>196</v>
      </c>
      <c r="E102" s="12" t="s">
        <v>18</v>
      </c>
      <c r="F102" s="12"/>
      <c r="G102" s="12"/>
      <c r="H102" s="12">
        <v>11</v>
      </c>
      <c r="I102" s="12">
        <v>64</v>
      </c>
      <c r="J102" s="12"/>
      <c r="K102" s="12"/>
      <c r="L102" s="12"/>
      <c r="M102" s="12"/>
      <c r="N102" s="12"/>
      <c r="O102" s="12"/>
      <c r="P102" s="12"/>
      <c r="Q102" s="12"/>
      <c r="R102" s="12"/>
      <c r="S102" s="12">
        <v>0</v>
      </c>
      <c r="T102" s="12">
        <v>2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>
        <v>0</v>
      </c>
      <c r="AE102" s="12">
        <v>17</v>
      </c>
      <c r="AF102" s="12"/>
      <c r="AG102" s="12"/>
      <c r="AH102" s="12"/>
      <c r="AI102" s="12"/>
      <c r="AJ102" s="12"/>
      <c r="AK102" s="12"/>
      <c r="AL102" s="12"/>
      <c r="AM102" s="12"/>
      <c r="AN102" s="12"/>
      <c r="AO102" s="12">
        <v>89</v>
      </c>
      <c r="AP102" s="12">
        <v>17</v>
      </c>
      <c r="AQ102" s="12"/>
      <c r="AR102" s="12"/>
      <c r="AS102" s="12"/>
      <c r="AT102" s="12"/>
      <c r="AU102" s="12"/>
      <c r="AV102" s="12"/>
      <c r="AW102" s="13">
        <f t="shared" si="21"/>
        <v>0</v>
      </c>
      <c r="AX102" s="14">
        <f t="shared" si="22"/>
        <v>0</v>
      </c>
      <c r="AY102" s="14">
        <f t="shared" si="23"/>
        <v>100</v>
      </c>
      <c r="AZ102" s="14">
        <f t="shared" si="24"/>
        <v>100</v>
      </c>
      <c r="BA102" s="14">
        <f t="shared" si="25"/>
        <v>0</v>
      </c>
      <c r="BB102" s="14">
        <f t="shared" si="26"/>
        <v>0</v>
      </c>
      <c r="BC102" s="14">
        <f t="shared" si="27"/>
        <v>0</v>
      </c>
      <c r="BD102" s="14">
        <f t="shared" si="28"/>
        <v>0</v>
      </c>
      <c r="BE102" s="14">
        <f t="shared" si="29"/>
        <v>0</v>
      </c>
      <c r="BF102" s="14">
        <f t="shared" si="30"/>
        <v>0</v>
      </c>
      <c r="BG102" s="15"/>
    </row>
    <row r="103" spans="1:59" s="24" customFormat="1" ht="20.25" customHeight="1" x14ac:dyDescent="0.2">
      <c r="A103" s="7">
        <v>1</v>
      </c>
      <c r="B103" s="25"/>
      <c r="C103" s="66"/>
      <c r="D103" s="66"/>
      <c r="E103" s="18" t="s">
        <v>19</v>
      </c>
      <c r="F103" s="18"/>
      <c r="G103" s="18">
        <v>113801.0319</v>
      </c>
      <c r="H103" s="18">
        <v>5942.1518999999998</v>
      </c>
      <c r="I103" s="18">
        <v>107858.88</v>
      </c>
      <c r="J103" s="18"/>
      <c r="K103" s="18"/>
      <c r="L103" s="18"/>
      <c r="M103" s="18"/>
      <c r="N103" s="18"/>
      <c r="O103" s="18"/>
      <c r="P103" s="18">
        <v>113801.0319</v>
      </c>
      <c r="Q103" s="18"/>
      <c r="R103" s="18">
        <v>3876.1785</v>
      </c>
      <c r="S103" s="18">
        <v>0</v>
      </c>
      <c r="T103" s="18">
        <v>3876.1785</v>
      </c>
      <c r="U103" s="18"/>
      <c r="V103" s="18"/>
      <c r="W103" s="18"/>
      <c r="X103" s="18"/>
      <c r="Y103" s="18"/>
      <c r="Z103" s="18"/>
      <c r="AA103" s="18">
        <v>3876.1785</v>
      </c>
      <c r="AB103" s="18"/>
      <c r="AC103" s="18">
        <v>28144.426499999998</v>
      </c>
      <c r="AD103" s="18">
        <v>0</v>
      </c>
      <c r="AE103" s="18">
        <v>28144.426499999998</v>
      </c>
      <c r="AF103" s="18"/>
      <c r="AG103" s="18"/>
      <c r="AH103" s="18"/>
      <c r="AI103" s="18"/>
      <c r="AJ103" s="18"/>
      <c r="AK103" s="18"/>
      <c r="AL103" s="18">
        <v>28144.426499999998</v>
      </c>
      <c r="AM103" s="18"/>
      <c r="AN103" s="18">
        <v>76240.763100000011</v>
      </c>
      <c r="AO103" s="18">
        <v>47590.748100000004</v>
      </c>
      <c r="AP103" s="18">
        <v>28650.014999999999</v>
      </c>
      <c r="AQ103" s="18"/>
      <c r="AR103" s="18"/>
      <c r="AS103" s="18"/>
      <c r="AT103" s="18"/>
      <c r="AU103" s="18"/>
      <c r="AV103" s="18"/>
      <c r="AW103" s="19">
        <f t="shared" si="21"/>
        <v>0</v>
      </c>
      <c r="AX103" s="20">
        <f t="shared" si="22"/>
        <v>222062.40000000002</v>
      </c>
      <c r="AY103" s="20">
        <f t="shared" si="23"/>
        <v>53532.9</v>
      </c>
      <c r="AZ103" s="20">
        <f t="shared" si="24"/>
        <v>168529.5</v>
      </c>
      <c r="BA103" s="20">
        <f t="shared" si="25"/>
        <v>0</v>
      </c>
      <c r="BB103" s="20">
        <f t="shared" si="26"/>
        <v>0</v>
      </c>
      <c r="BC103" s="20">
        <f t="shared" si="27"/>
        <v>0</v>
      </c>
      <c r="BD103" s="20">
        <f t="shared" si="28"/>
        <v>0</v>
      </c>
      <c r="BE103" s="20">
        <f t="shared" si="29"/>
        <v>0</v>
      </c>
      <c r="BF103" s="20">
        <f t="shared" si="30"/>
        <v>0</v>
      </c>
      <c r="BG103" s="21">
        <f t="shared" si="31"/>
        <v>222062.40000000002</v>
      </c>
    </row>
    <row r="104" spans="1:59" s="16" customFormat="1" ht="20.25" customHeight="1" x14ac:dyDescent="0.2">
      <c r="A104" s="7">
        <v>1</v>
      </c>
      <c r="B104" s="26"/>
      <c r="C104" s="65">
        <v>55</v>
      </c>
      <c r="D104" s="65" t="s">
        <v>197</v>
      </c>
      <c r="E104" s="12" t="s">
        <v>18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3">
        <f t="shared" si="21"/>
        <v>0</v>
      </c>
      <c r="AX104" s="14">
        <f t="shared" si="22"/>
        <v>0</v>
      </c>
      <c r="AY104" s="14">
        <f t="shared" si="23"/>
        <v>0</v>
      </c>
      <c r="AZ104" s="14">
        <f t="shared" si="24"/>
        <v>0</v>
      </c>
      <c r="BA104" s="14">
        <f t="shared" si="25"/>
        <v>0</v>
      </c>
      <c r="BB104" s="14">
        <f t="shared" si="26"/>
        <v>0</v>
      </c>
      <c r="BC104" s="14">
        <f t="shared" si="27"/>
        <v>0</v>
      </c>
      <c r="BD104" s="14">
        <f t="shared" si="28"/>
        <v>0</v>
      </c>
      <c r="BE104" s="14">
        <f t="shared" si="29"/>
        <v>0</v>
      </c>
      <c r="BF104" s="14">
        <f t="shared" si="30"/>
        <v>0</v>
      </c>
      <c r="BG104" s="15"/>
    </row>
    <row r="105" spans="1:59" s="24" customFormat="1" ht="20.25" customHeight="1" x14ac:dyDescent="0.2">
      <c r="A105" s="7">
        <v>1</v>
      </c>
      <c r="B105" s="25"/>
      <c r="C105" s="66"/>
      <c r="D105" s="66"/>
      <c r="E105" s="18" t="s">
        <v>19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9">
        <f t="shared" si="21"/>
        <v>0</v>
      </c>
      <c r="AX105" s="20">
        <f t="shared" si="22"/>
        <v>0</v>
      </c>
      <c r="AY105" s="20">
        <f t="shared" si="23"/>
        <v>0</v>
      </c>
      <c r="AZ105" s="20">
        <f t="shared" si="24"/>
        <v>0</v>
      </c>
      <c r="BA105" s="20">
        <f t="shared" si="25"/>
        <v>0</v>
      </c>
      <c r="BB105" s="20">
        <f t="shared" si="26"/>
        <v>0</v>
      </c>
      <c r="BC105" s="20">
        <f t="shared" si="27"/>
        <v>0</v>
      </c>
      <c r="BD105" s="20">
        <f t="shared" si="28"/>
        <v>0</v>
      </c>
      <c r="BE105" s="20">
        <f t="shared" si="29"/>
        <v>0</v>
      </c>
      <c r="BF105" s="20">
        <f t="shared" si="30"/>
        <v>0</v>
      </c>
      <c r="BG105" s="21">
        <f t="shared" si="31"/>
        <v>0</v>
      </c>
    </row>
    <row r="106" spans="1:59" s="16" customFormat="1" ht="20.25" customHeight="1" x14ac:dyDescent="0.2">
      <c r="A106" s="7">
        <v>1</v>
      </c>
      <c r="B106" s="26"/>
      <c r="C106" s="65">
        <v>56</v>
      </c>
      <c r="D106" s="65" t="s">
        <v>203</v>
      </c>
      <c r="E106" s="12" t="s">
        <v>18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v>40</v>
      </c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>
        <v>4</v>
      </c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>
        <v>8</v>
      </c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>
        <v>20</v>
      </c>
      <c r="AW106" s="13">
        <f t="shared" si="21"/>
        <v>0</v>
      </c>
      <c r="AX106" s="14">
        <f t="shared" si="22"/>
        <v>0</v>
      </c>
      <c r="AY106" s="14">
        <f t="shared" si="23"/>
        <v>0</v>
      </c>
      <c r="AZ106" s="14">
        <f t="shared" si="24"/>
        <v>0</v>
      </c>
      <c r="BA106" s="14">
        <f t="shared" si="25"/>
        <v>0</v>
      </c>
      <c r="BB106" s="14">
        <f t="shared" si="26"/>
        <v>0</v>
      </c>
      <c r="BC106" s="14">
        <f t="shared" si="27"/>
        <v>0</v>
      </c>
      <c r="BD106" s="14">
        <f t="shared" si="28"/>
        <v>0</v>
      </c>
      <c r="BE106" s="14">
        <f t="shared" si="29"/>
        <v>0</v>
      </c>
      <c r="BF106" s="14">
        <f t="shared" si="30"/>
        <v>72</v>
      </c>
      <c r="BG106" s="15"/>
    </row>
    <row r="107" spans="1:59" s="24" customFormat="1" ht="20.25" customHeight="1" x14ac:dyDescent="0.2">
      <c r="A107" s="7">
        <v>1</v>
      </c>
      <c r="B107" s="25"/>
      <c r="C107" s="66"/>
      <c r="D107" s="66" t="s">
        <v>203</v>
      </c>
      <c r="E107" s="18" t="s">
        <v>19</v>
      </c>
      <c r="F107" s="18"/>
      <c r="G107" s="18">
        <v>0</v>
      </c>
      <c r="H107" s="18"/>
      <c r="I107" s="18"/>
      <c r="J107" s="18"/>
      <c r="K107" s="18"/>
      <c r="L107" s="18"/>
      <c r="M107" s="18"/>
      <c r="N107" s="18"/>
      <c r="O107" s="18">
        <v>664079.87</v>
      </c>
      <c r="P107" s="18">
        <v>664079.87</v>
      </c>
      <c r="Q107" s="18"/>
      <c r="R107" s="18">
        <v>0</v>
      </c>
      <c r="S107" s="18"/>
      <c r="T107" s="18"/>
      <c r="U107" s="18"/>
      <c r="V107" s="18"/>
      <c r="W107" s="18"/>
      <c r="X107" s="18"/>
      <c r="Y107" s="18"/>
      <c r="Z107" s="18">
        <v>41868.43</v>
      </c>
      <c r="AA107" s="18">
        <v>41868.43</v>
      </c>
      <c r="AB107" s="18"/>
      <c r="AC107" s="18">
        <v>0</v>
      </c>
      <c r="AD107" s="18"/>
      <c r="AE107" s="18"/>
      <c r="AF107" s="18"/>
      <c r="AG107" s="18"/>
      <c r="AH107" s="18"/>
      <c r="AI107" s="18"/>
      <c r="AJ107" s="18"/>
      <c r="AK107" s="18">
        <v>112812.17</v>
      </c>
      <c r="AL107" s="18">
        <v>112812.17</v>
      </c>
      <c r="AM107" s="18"/>
      <c r="AN107" s="18">
        <v>0</v>
      </c>
      <c r="AO107" s="18"/>
      <c r="AP107" s="18"/>
      <c r="AQ107" s="18"/>
      <c r="AR107" s="18"/>
      <c r="AS107" s="18"/>
      <c r="AT107" s="18"/>
      <c r="AU107" s="18"/>
      <c r="AV107" s="18">
        <v>344251.56</v>
      </c>
      <c r="AW107" s="19">
        <f t="shared" si="21"/>
        <v>0</v>
      </c>
      <c r="AX107" s="20">
        <f t="shared" si="22"/>
        <v>0</v>
      </c>
      <c r="AY107" s="20">
        <f t="shared" si="23"/>
        <v>0</v>
      </c>
      <c r="AZ107" s="20">
        <f t="shared" si="24"/>
        <v>0</v>
      </c>
      <c r="BA107" s="20">
        <f t="shared" si="25"/>
        <v>0</v>
      </c>
      <c r="BB107" s="20">
        <f t="shared" si="26"/>
        <v>0</v>
      </c>
      <c r="BC107" s="20">
        <f t="shared" si="27"/>
        <v>0</v>
      </c>
      <c r="BD107" s="20">
        <f t="shared" si="28"/>
        <v>0</v>
      </c>
      <c r="BE107" s="20">
        <f t="shared" si="29"/>
        <v>0</v>
      </c>
      <c r="BF107" s="20">
        <f t="shared" si="30"/>
        <v>1163012.03</v>
      </c>
      <c r="BG107" s="21">
        <f t="shared" si="31"/>
        <v>1163012.03</v>
      </c>
    </row>
    <row r="108" spans="1:59" s="29" customFormat="1" ht="24" customHeight="1" x14ac:dyDescent="0.2">
      <c r="A108" s="7">
        <v>1</v>
      </c>
      <c r="B108" s="27"/>
      <c r="C108" s="65"/>
      <c r="D108" s="68" t="s">
        <v>88</v>
      </c>
      <c r="E108" s="28" t="s">
        <v>18</v>
      </c>
      <c r="F108" s="28">
        <f>SUM(F56)</f>
        <v>123632</v>
      </c>
      <c r="G108" s="28">
        <f t="shared" ref="G108" si="32">SUM(G106,G104,G102,G100,G98,G96,G94,G92,G90,G88,G86,G84,G82,G80,G78,G76,G74,G72,G70,G68,G66,G64,G62,G60,G58,G56,G54,G52,G50,G48,G46,G44,G42,G40,G38,G36,G34,G32,G30,G28,G26,G24,G22,G20,G18,G16,G14,G12,G10,G8)</f>
        <v>0</v>
      </c>
      <c r="H108" s="28">
        <f>SUM(H106,H104,H102,H100,H98,H96,H94,H92,H90,H88,H86,H84,H82,H80,H78,H76,H74,H72,H70,H68,H66,H64,H62,H60,H58,H56,H54,H52,H50,H48,H46,H44,H42,H40,H38,H36,H34,H32,H30,H28,H26,H24,H22,H20,H18,H16,H14,H12,H10,H8)</f>
        <v>883948</v>
      </c>
      <c r="I108" s="28">
        <f>SUM(I106,I104,I102,I100,I98,I96,I94,I92,I90,I88,I86,I84,I82,I80,I78,I76,I74,I72,I70,I68,I66,I64,I62,I60,I58,I56,I54,I52,I50,I48,I46,I44,I42,I40,I38,I36,I34,I32,I30,I28,I26,I24,I22,I20,I18,I16,I14,I12,I10,I8)</f>
        <v>696969</v>
      </c>
      <c r="J108" s="28">
        <f t="shared" ref="J108:AV108" si="33">SUM(J106,J104,J102,J100,J98,J96,J94,J92,J90,J88,J86,J84,J82,J80,J78,J76,J74,J72,J70,J68,J66,J64,J62,J60,J58,J56,J54,J52,J50,J48,J46,J44,J42,J40,J38,J36,J34,J32,J30,J28,J26,J24,J22,J20,J18,J16,J14,J12,J10,J8)</f>
        <v>189443</v>
      </c>
      <c r="K108" s="28">
        <f t="shared" si="33"/>
        <v>2082</v>
      </c>
      <c r="L108" s="28">
        <f t="shared" si="33"/>
        <v>29996</v>
      </c>
      <c r="M108" s="28">
        <f t="shared" si="33"/>
        <v>447</v>
      </c>
      <c r="N108" s="28">
        <f t="shared" si="33"/>
        <v>1822</v>
      </c>
      <c r="O108" s="28">
        <f t="shared" si="33"/>
        <v>21159</v>
      </c>
      <c r="P108" s="12"/>
      <c r="Q108" s="28">
        <f t="shared" si="33"/>
        <v>5136</v>
      </c>
      <c r="R108" s="28">
        <f t="shared" ref="R108" si="34">SUM(R106,R104,R102,R100,R98,R96,R94,R92,R90,R88,R86,R84,R82,R80,R78,R76,R74,R72,R70,R68,R66,R64,R62,R60,R58,R56,R54,R52,R50,R48,R46,R44,R42,R40,R38,R36,R34,R32,R30,R28,R26,R24,R22,R20,R18,R16,R14,R12,R10,R8)</f>
        <v>0</v>
      </c>
      <c r="S108" s="28">
        <f t="shared" si="33"/>
        <v>34734</v>
      </c>
      <c r="T108" s="28">
        <f t="shared" si="33"/>
        <v>28918</v>
      </c>
      <c r="U108" s="28">
        <f t="shared" si="33"/>
        <v>7435</v>
      </c>
      <c r="V108" s="28">
        <f t="shared" si="33"/>
        <v>0</v>
      </c>
      <c r="W108" s="28">
        <f t="shared" si="33"/>
        <v>1191</v>
      </c>
      <c r="X108" s="28">
        <f t="shared" si="33"/>
        <v>11</v>
      </c>
      <c r="Y108" s="28">
        <f t="shared" si="33"/>
        <v>34</v>
      </c>
      <c r="Z108" s="28">
        <f t="shared" si="33"/>
        <v>690</v>
      </c>
      <c r="AA108" s="12"/>
      <c r="AB108" s="28">
        <f t="shared" si="33"/>
        <v>46000</v>
      </c>
      <c r="AC108" s="28">
        <f t="shared" ref="AC108" si="35">SUM(AC106,AC104,AC102,AC100,AC98,AC96,AC94,AC92,AC90,AC88,AC86,AC84,AC82,AC80,AC78,AC76,AC74,AC72,AC70,AC68,AC66,AC64,AC62,AC60,AC58,AC56,AC54,AC52,AC50,AC48,AC46,AC44,AC42,AC40,AC38,AC36,AC34,AC32,AC30,AC28,AC26,AC24,AC22,AC20,AC18,AC16,AC14,AC12,AC10,AC8)</f>
        <v>0</v>
      </c>
      <c r="AD108" s="28">
        <f t="shared" si="33"/>
        <v>304618</v>
      </c>
      <c r="AE108" s="28">
        <f t="shared" si="33"/>
        <v>242087</v>
      </c>
      <c r="AF108" s="28">
        <f t="shared" si="33"/>
        <v>58401</v>
      </c>
      <c r="AG108" s="28">
        <f t="shared" si="33"/>
        <v>1240</v>
      </c>
      <c r="AH108" s="28">
        <f t="shared" si="33"/>
        <v>9202</v>
      </c>
      <c r="AI108" s="28">
        <f t="shared" si="33"/>
        <v>216</v>
      </c>
      <c r="AJ108" s="28">
        <f t="shared" si="33"/>
        <v>356</v>
      </c>
      <c r="AK108" s="28">
        <f t="shared" si="33"/>
        <v>7495</v>
      </c>
      <c r="AL108" s="12"/>
      <c r="AM108" s="28">
        <f t="shared" si="33"/>
        <v>30828</v>
      </c>
      <c r="AN108" s="28">
        <f t="shared" si="33"/>
        <v>0</v>
      </c>
      <c r="AO108" s="28">
        <f t="shared" si="33"/>
        <v>209564.88888888888</v>
      </c>
      <c r="AP108" s="28">
        <f t="shared" si="33"/>
        <v>184557.29411764705</v>
      </c>
      <c r="AQ108" s="28">
        <f t="shared" si="33"/>
        <v>49327</v>
      </c>
      <c r="AR108" s="28">
        <f t="shared" si="33"/>
        <v>298</v>
      </c>
      <c r="AS108" s="28">
        <f t="shared" si="33"/>
        <v>7210</v>
      </c>
      <c r="AT108" s="28">
        <f t="shared" si="33"/>
        <v>96</v>
      </c>
      <c r="AU108" s="28">
        <f t="shared" si="33"/>
        <v>388</v>
      </c>
      <c r="AV108" s="28">
        <f t="shared" si="33"/>
        <v>4928</v>
      </c>
      <c r="AW108" s="13">
        <f t="shared" ref="AW108:BF108" si="36">AW8+AW10+AW12+AW14+AW16+AW18+AW20+AW22+AW24+AW26+AW28+AW30+AW32+AW34+AW36+AW38+AW40+AW42+AW44+AW46+AW48+AW50+AW52+AW54+AW56+AW58+AW60+AW62+AW64+AW66+AW68+AW70+AW72+AW74+AW76+AW78+AW80+AW82+AW84+AW86+AW88+AW90+AW92+AW94+AW96+AW98+AW100+AW102+AW104+AW106</f>
        <v>205596</v>
      </c>
      <c r="AX108" s="14">
        <f t="shared" si="36"/>
        <v>0</v>
      </c>
      <c r="AY108" s="14">
        <f t="shared" si="36"/>
        <v>1432864.888888889</v>
      </c>
      <c r="AZ108" s="14">
        <f t="shared" si="36"/>
        <v>1152531.2941176475</v>
      </c>
      <c r="BA108" s="14">
        <f t="shared" si="36"/>
        <v>304606</v>
      </c>
      <c r="BB108" s="14">
        <f t="shared" si="36"/>
        <v>3620</v>
      </c>
      <c r="BC108" s="14">
        <f t="shared" si="36"/>
        <v>47599</v>
      </c>
      <c r="BD108" s="14">
        <f t="shared" si="36"/>
        <v>770</v>
      </c>
      <c r="BE108" s="14">
        <f t="shared" si="36"/>
        <v>2600</v>
      </c>
      <c r="BF108" s="14">
        <f t="shared" si="36"/>
        <v>34272</v>
      </c>
      <c r="BG108" s="15"/>
    </row>
    <row r="109" spans="1:59" s="33" customFormat="1" ht="16.899999999999999" customHeight="1" x14ac:dyDescent="0.2">
      <c r="A109" s="7">
        <v>1</v>
      </c>
      <c r="B109" s="30"/>
      <c r="C109" s="66"/>
      <c r="D109" s="69"/>
      <c r="E109" s="31" t="s">
        <v>19</v>
      </c>
      <c r="F109" s="31">
        <f>F57</f>
        <v>444537249.04000002</v>
      </c>
      <c r="G109" s="31">
        <f t="shared" ref="G109" si="37">SUM(G107,G105,G103,G101,G99,G97,G95,G93,G91,G89,G87,G85,G83,G81,G79,G77,G75,G73,G71,G69,G67,G65,G63,G61,G59,G57,G55,G53,G51,G49,G47,G45,G43,G41,G39,G37,G35,G33,G31,G29,G27,G25,G23,G21,G19,G17,G15,G13,G11,G9)</f>
        <v>1800808808.3999999</v>
      </c>
      <c r="H109" s="31">
        <f>SUM(H107,H105,H103,H101,H99,H97,H95,H93,H91,H89,H87,H85,H83,H81,H79,H77,H75,H73,H71,H69,H67,H65,H63,H61,H59,H57,H55,H53,H51,H49,H47,H45,H43,H41,H39,H37,H35,H33,H31,H29,H27,H25,H23,H21,H19,H17,H15,H13,H11,H9)</f>
        <v>595028404.12120998</v>
      </c>
      <c r="I109" s="31">
        <f>SUM(I107,I105,I103,I101,I99,I97,I95,I93,I91,I89,I87,I85,I83,I81,I79,I77,I75,I73,I71,I69,I67,I65,I63,I61,I59,I57,I55,I53,I51,I49,I47,I45,I43,I41,I39,I37,I35,I33,I31,I29,I27,I25,I23,I21,I19,I17,I15,I13,I11,I9)</f>
        <v>1052138371.61551</v>
      </c>
      <c r="J109" s="31">
        <f t="shared" ref="J109:AV109" si="38">SUM(J107,J105,J103,J101,J99,J97,J95,J93,J91,J89,J87,J85,J83,J81,J79,J77,J75,J73,J71,J69,J67,J65,J63,J61,J59,J57,J55,J53,J51,J49,J47,J45,J43,J41,J39,J37,J35,J33,J31,J29,J27,J25,J23,J21,J19,J17,J15,J13,J11,J9)</f>
        <v>153642032.66327998</v>
      </c>
      <c r="K109" s="31">
        <f t="shared" si="38"/>
        <v>13826104.110000001</v>
      </c>
      <c r="L109" s="31">
        <f t="shared" si="38"/>
        <v>1072096965.55</v>
      </c>
      <c r="M109" s="31">
        <f t="shared" si="38"/>
        <v>69671855.909999982</v>
      </c>
      <c r="N109" s="31">
        <f t="shared" si="38"/>
        <v>63444816.93</v>
      </c>
      <c r="O109" s="31">
        <f t="shared" si="38"/>
        <v>394611913.55000001</v>
      </c>
      <c r="P109" s="18">
        <f t="shared" ref="P109" si="39">O109+L109+K109+G109+F109</f>
        <v>3725881040.6499996</v>
      </c>
      <c r="Q109" s="31">
        <f t="shared" si="38"/>
        <v>18461764.800000001</v>
      </c>
      <c r="R109" s="31">
        <f t="shared" ref="R109" si="40">SUM(R107,R105,R103,R101,R99,R97,R95,R93,R91,R89,R87,R85,R83,R81,R79,R77,R75,R73,R71,R69,R67,R65,R63,R61,R59,R57,R55,R53,R51,R49,R47,R45,R43,R41,R39,R37,R35,R33,R31,R29,R27,R25,R23,R21,R19,R17,R15,R13,R11,R9)</f>
        <v>72650694.198160022</v>
      </c>
      <c r="S109" s="31">
        <f t="shared" si="38"/>
        <v>23092163.287240002</v>
      </c>
      <c r="T109" s="31">
        <f t="shared" si="38"/>
        <v>43527787.001940005</v>
      </c>
      <c r="U109" s="31">
        <f t="shared" si="38"/>
        <v>6030743.9089799989</v>
      </c>
      <c r="V109" s="31">
        <f t="shared" si="38"/>
        <v>0</v>
      </c>
      <c r="W109" s="31">
        <f t="shared" si="38"/>
        <v>41236515.25999999</v>
      </c>
      <c r="X109" s="31">
        <f t="shared" si="38"/>
        <v>1966255.0999999999</v>
      </c>
      <c r="Y109" s="31">
        <f t="shared" si="38"/>
        <v>1150324.44</v>
      </c>
      <c r="Z109" s="31">
        <f t="shared" si="38"/>
        <v>13589547.380000001</v>
      </c>
      <c r="AA109" s="18">
        <f t="shared" ref="AA109" si="41">Z109+W109+V109+R109+Q109</f>
        <v>145938521.63816002</v>
      </c>
      <c r="AB109" s="31">
        <f t="shared" si="38"/>
        <v>165399968.47999999</v>
      </c>
      <c r="AC109" s="31">
        <f t="shared" ref="AC109" si="42">SUM(AC107,AC105,AC103,AC101,AC99,AC97,AC95,AC93,AC91,AC89,AC87,AC85,AC83,AC81,AC79,AC77,AC75,AC73,AC71,AC69,AC67,AC65,AC63,AC61,AC59,AC57,AC55,AC53,AC51,AC49,AC47,AC45,AC43,AC41,AC39,AC37,AC35,AC33,AC31,AC29,AC27,AC25,AC23,AC21,AC19,AC17,AC15,AC13,AC11,AC9)</f>
        <v>612520374.24901998</v>
      </c>
      <c r="AD109" s="31">
        <f t="shared" si="38"/>
        <v>201894643.80076998</v>
      </c>
      <c r="AE109" s="31">
        <f t="shared" si="38"/>
        <v>363262501.45461011</v>
      </c>
      <c r="AF109" s="31">
        <f t="shared" si="38"/>
        <v>47363228.993640006</v>
      </c>
      <c r="AG109" s="31">
        <f t="shared" si="38"/>
        <v>8232255.2300000004</v>
      </c>
      <c r="AH109" s="31">
        <f t="shared" si="38"/>
        <v>345464453.88999999</v>
      </c>
      <c r="AI109" s="31">
        <f t="shared" si="38"/>
        <v>34766733.420000002</v>
      </c>
      <c r="AJ109" s="31">
        <f t="shared" si="38"/>
        <v>11503244.35</v>
      </c>
      <c r="AK109" s="31">
        <f t="shared" si="38"/>
        <v>132317432.20999999</v>
      </c>
      <c r="AL109" s="18">
        <f t="shared" ref="AL109" si="43">AK109+AH109+AG109+AC109+AB109</f>
        <v>1263934484.05902</v>
      </c>
      <c r="AM109" s="31">
        <f t="shared" si="38"/>
        <v>110839638.76000001</v>
      </c>
      <c r="AN109" s="31">
        <f t="shared" si="38"/>
        <v>451317759.08252996</v>
      </c>
      <c r="AO109" s="31">
        <f t="shared" si="38"/>
        <v>138527285.40108001</v>
      </c>
      <c r="AP109" s="31">
        <f t="shared" si="38"/>
        <v>272784921.12735003</v>
      </c>
      <c r="AQ109" s="31">
        <f t="shared" si="38"/>
        <v>40005552.554099999</v>
      </c>
      <c r="AR109" s="31">
        <f t="shared" si="38"/>
        <v>1978239.76</v>
      </c>
      <c r="AS109" s="31">
        <f t="shared" si="38"/>
        <v>250736056.80000001</v>
      </c>
      <c r="AT109" s="31">
        <f t="shared" si="38"/>
        <v>13994998.27</v>
      </c>
      <c r="AU109" s="31">
        <f t="shared" si="38"/>
        <v>12388109.300000001</v>
      </c>
      <c r="AV109" s="31">
        <f t="shared" si="38"/>
        <v>92719315.609999999</v>
      </c>
      <c r="AW109" s="19">
        <f t="shared" ref="AW109:BG109" si="44">AW9+AW11+AW13+AW15+AW17+AW19+AW21+AW23+AW25+AW27+AW29+AW31+AW33+AW35+AW37+AW39+AW41+AW43+AW45+AW47+AW49+AW51+AW53+AW55+AW57+AW59+AW61+AW63+AW65+AW67+AW69+AW71+AW73+AW75+AW77+AW79+AW81+AW83+AW85+AW87+AW89+AW91+AW93+AW95+AW97+AW99+AW101+AW103+AW105+AW107</f>
        <v>739238621.08000004</v>
      </c>
      <c r="AX109" s="20">
        <f t="shared" si="44"/>
        <v>2937297635.9297104</v>
      </c>
      <c r="AY109" s="20">
        <f t="shared" si="44"/>
        <v>958542496.61029994</v>
      </c>
      <c r="AZ109" s="20">
        <f t="shared" si="44"/>
        <v>1731713581.1994092</v>
      </c>
      <c r="BA109" s="20">
        <f t="shared" si="44"/>
        <v>247041558.11999997</v>
      </c>
      <c r="BB109" s="20">
        <f t="shared" si="44"/>
        <v>24036599.100000001</v>
      </c>
      <c r="BC109" s="20">
        <f t="shared" si="44"/>
        <v>1709533991.4999998</v>
      </c>
      <c r="BD109" s="20">
        <f t="shared" si="44"/>
        <v>120399842.69999999</v>
      </c>
      <c r="BE109" s="20">
        <f t="shared" si="44"/>
        <v>88486495.019999996</v>
      </c>
      <c r="BF109" s="20">
        <f t="shared" si="44"/>
        <v>633238208.75</v>
      </c>
      <c r="BG109" s="21">
        <f t="shared" si="44"/>
        <v>6043345056.3597088</v>
      </c>
    </row>
    <row r="110" spans="1:59" s="16" customFormat="1" ht="18" customHeight="1" x14ac:dyDescent="0.2">
      <c r="A110" s="7">
        <v>1</v>
      </c>
      <c r="B110" s="11" t="s">
        <v>89</v>
      </c>
      <c r="C110" s="65">
        <v>57</v>
      </c>
      <c r="D110" s="65" t="s">
        <v>90</v>
      </c>
      <c r="E110" s="12" t="s">
        <v>18</v>
      </c>
      <c r="F110" s="12"/>
      <c r="G110" s="12"/>
      <c r="H110" s="12">
        <v>117477</v>
      </c>
      <c r="I110" s="12">
        <v>5468</v>
      </c>
      <c r="J110" s="12"/>
      <c r="K110" s="12"/>
      <c r="L110" s="12"/>
      <c r="M110" s="12"/>
      <c r="N110" s="12"/>
      <c r="O110" s="12"/>
      <c r="P110" s="12"/>
      <c r="Q110" s="12"/>
      <c r="R110" s="12"/>
      <c r="S110" s="12">
        <v>71</v>
      </c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>
        <v>51073</v>
      </c>
      <c r="AE110" s="12">
        <v>3512</v>
      </c>
      <c r="AF110" s="12"/>
      <c r="AG110" s="12"/>
      <c r="AH110" s="12"/>
      <c r="AI110" s="12"/>
      <c r="AJ110" s="12"/>
      <c r="AK110" s="12"/>
      <c r="AL110" s="12"/>
      <c r="AM110" s="12"/>
      <c r="AN110" s="12"/>
      <c r="AO110" s="12">
        <v>522</v>
      </c>
      <c r="AP110" s="12">
        <v>21</v>
      </c>
      <c r="AQ110" s="12"/>
      <c r="AR110" s="12"/>
      <c r="AS110" s="12"/>
      <c r="AT110" s="12"/>
      <c r="AU110" s="12"/>
      <c r="AV110" s="12"/>
      <c r="AW110" s="13">
        <f t="shared" ref="AW110:AW145" si="45">AM110+AB110+Q110+F110</f>
        <v>0</v>
      </c>
      <c r="AX110" s="14">
        <f t="shared" ref="AX110:AX145" si="46">AN110+AC110+R110+G110</f>
        <v>0</v>
      </c>
      <c r="AY110" s="14">
        <f t="shared" ref="AY110:AY145" si="47">AO110+AD110+S110+H110</f>
        <v>169143</v>
      </c>
      <c r="AZ110" s="14">
        <f t="shared" ref="AZ110:AZ145" si="48">AP110+AE110+T110+I110</f>
        <v>9001</v>
      </c>
      <c r="BA110" s="14">
        <f t="shared" ref="BA110:BA145" si="49">AQ110+AF110+U110+J110</f>
        <v>0</v>
      </c>
      <c r="BB110" s="14">
        <f t="shared" ref="BB110:BB145" si="50">AR110+AG110+V110+K110</f>
        <v>0</v>
      </c>
      <c r="BC110" s="14">
        <f t="shared" ref="BC110:BC145" si="51">AS110+AH110+W110+L110</f>
        <v>0</v>
      </c>
      <c r="BD110" s="14">
        <f t="shared" ref="BD110:BD145" si="52">AT110+AI110+X110+M110</f>
        <v>0</v>
      </c>
      <c r="BE110" s="14">
        <f t="shared" ref="BE110:BE145" si="53">AU110+AJ110+Y110+N110</f>
        <v>0</v>
      </c>
      <c r="BF110" s="14">
        <f t="shared" ref="BF110:BF145" si="54">AV110+AK110+Z110+O110</f>
        <v>0</v>
      </c>
      <c r="BG110" s="15"/>
    </row>
    <row r="111" spans="1:59" s="24" customFormat="1" ht="19.149999999999999" customHeight="1" x14ac:dyDescent="0.2">
      <c r="A111" s="7">
        <v>1</v>
      </c>
      <c r="B111" s="23"/>
      <c r="C111" s="66"/>
      <c r="D111" s="66"/>
      <c r="E111" s="18" t="s">
        <v>19</v>
      </c>
      <c r="F111" s="18"/>
      <c r="G111" s="18">
        <v>191480220.91</v>
      </c>
      <c r="H111" s="18">
        <v>115263714.48999999</v>
      </c>
      <c r="I111" s="18">
        <v>76216506.420000002</v>
      </c>
      <c r="J111" s="18"/>
      <c r="K111" s="18"/>
      <c r="L111" s="18"/>
      <c r="M111" s="18"/>
      <c r="N111" s="18"/>
      <c r="O111" s="18"/>
      <c r="P111" s="18">
        <v>191480220.91</v>
      </c>
      <c r="Q111" s="18"/>
      <c r="R111" s="18">
        <v>74475.710000000006</v>
      </c>
      <c r="S111" s="18">
        <v>71615.89</v>
      </c>
      <c r="T111" s="18">
        <v>2859.82</v>
      </c>
      <c r="U111" s="18"/>
      <c r="V111" s="18"/>
      <c r="W111" s="18"/>
      <c r="X111" s="18"/>
      <c r="Y111" s="18"/>
      <c r="Z111" s="18"/>
      <c r="AA111" s="18">
        <v>74475.710000000006</v>
      </c>
      <c r="AB111" s="18"/>
      <c r="AC111" s="18">
        <v>98512620.360000014</v>
      </c>
      <c r="AD111" s="18">
        <v>51314494.770000003</v>
      </c>
      <c r="AE111" s="18">
        <v>47198125.590000004</v>
      </c>
      <c r="AF111" s="18"/>
      <c r="AG111" s="18"/>
      <c r="AH111" s="18"/>
      <c r="AI111" s="18"/>
      <c r="AJ111" s="18"/>
      <c r="AK111" s="18"/>
      <c r="AL111" s="18">
        <v>98512620.360000014</v>
      </c>
      <c r="AM111" s="18"/>
      <c r="AN111" s="18">
        <v>953309.28</v>
      </c>
      <c r="AO111" s="18">
        <v>584998.9</v>
      </c>
      <c r="AP111" s="18">
        <v>368310.38</v>
      </c>
      <c r="AQ111" s="18"/>
      <c r="AR111" s="18"/>
      <c r="AS111" s="18"/>
      <c r="AT111" s="18"/>
      <c r="AU111" s="18"/>
      <c r="AV111" s="18"/>
      <c r="AW111" s="19">
        <f t="shared" si="45"/>
        <v>0</v>
      </c>
      <c r="AX111" s="20">
        <f t="shared" si="46"/>
        <v>291020626.25999999</v>
      </c>
      <c r="AY111" s="20">
        <f t="shared" si="47"/>
        <v>167234824.05000001</v>
      </c>
      <c r="AZ111" s="20">
        <f t="shared" si="48"/>
        <v>123785802.21000001</v>
      </c>
      <c r="BA111" s="20">
        <f t="shared" si="49"/>
        <v>0</v>
      </c>
      <c r="BB111" s="20">
        <f t="shared" si="50"/>
        <v>0</v>
      </c>
      <c r="BC111" s="20">
        <f t="shared" si="51"/>
        <v>0</v>
      </c>
      <c r="BD111" s="20">
        <f t="shared" si="52"/>
        <v>0</v>
      </c>
      <c r="BE111" s="20">
        <f t="shared" si="53"/>
        <v>0</v>
      </c>
      <c r="BF111" s="20">
        <f t="shared" si="54"/>
        <v>0</v>
      </c>
      <c r="BG111" s="21">
        <f t="shared" si="31"/>
        <v>291020626.25999999</v>
      </c>
    </row>
    <row r="112" spans="1:59" s="16" customFormat="1" ht="20.45" customHeight="1" x14ac:dyDescent="0.2">
      <c r="A112" s="7">
        <v>1</v>
      </c>
      <c r="B112" s="11" t="s">
        <v>91</v>
      </c>
      <c r="C112" s="65">
        <v>58</v>
      </c>
      <c r="D112" s="65" t="s">
        <v>92</v>
      </c>
      <c r="E112" s="12" t="s">
        <v>18</v>
      </c>
      <c r="F112" s="12"/>
      <c r="G112" s="12"/>
      <c r="H112" s="12">
        <v>77585</v>
      </c>
      <c r="I112" s="12">
        <v>50312</v>
      </c>
      <c r="J112" s="12">
        <v>18461</v>
      </c>
      <c r="K112" s="12"/>
      <c r="L112" s="12">
        <v>7964</v>
      </c>
      <c r="M112" s="12"/>
      <c r="N112" s="12"/>
      <c r="O112" s="12">
        <v>1136</v>
      </c>
      <c r="P112" s="12"/>
      <c r="Q112" s="12"/>
      <c r="R112" s="12"/>
      <c r="S112" s="12">
        <v>14</v>
      </c>
      <c r="T112" s="12">
        <v>9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>
        <v>37691</v>
      </c>
      <c r="AE112" s="12">
        <v>24442</v>
      </c>
      <c r="AF112" s="12">
        <v>7999</v>
      </c>
      <c r="AG112" s="12"/>
      <c r="AH112" s="12">
        <v>4206</v>
      </c>
      <c r="AI112" s="12"/>
      <c r="AJ112" s="12"/>
      <c r="AK112" s="12">
        <v>668</v>
      </c>
      <c r="AL112" s="12"/>
      <c r="AM112" s="12"/>
      <c r="AN112" s="12"/>
      <c r="AO112" s="12">
        <v>264</v>
      </c>
      <c r="AP112" s="12">
        <v>237</v>
      </c>
      <c r="AQ112" s="12">
        <v>26</v>
      </c>
      <c r="AR112" s="12"/>
      <c r="AS112" s="12">
        <v>24</v>
      </c>
      <c r="AT112" s="12"/>
      <c r="AU112" s="12"/>
      <c r="AV112" s="12"/>
      <c r="AW112" s="13">
        <f t="shared" si="45"/>
        <v>0</v>
      </c>
      <c r="AX112" s="14">
        <f t="shared" si="46"/>
        <v>0</v>
      </c>
      <c r="AY112" s="14">
        <f t="shared" si="47"/>
        <v>115554</v>
      </c>
      <c r="AZ112" s="14">
        <f t="shared" si="48"/>
        <v>75000</v>
      </c>
      <c r="BA112" s="14">
        <f t="shared" si="49"/>
        <v>26486</v>
      </c>
      <c r="BB112" s="14">
        <f t="shared" si="50"/>
        <v>0</v>
      </c>
      <c r="BC112" s="14">
        <f t="shared" si="51"/>
        <v>12194</v>
      </c>
      <c r="BD112" s="14">
        <f t="shared" si="52"/>
        <v>0</v>
      </c>
      <c r="BE112" s="14">
        <f t="shared" si="53"/>
        <v>0</v>
      </c>
      <c r="BF112" s="14">
        <f t="shared" si="54"/>
        <v>1804</v>
      </c>
      <c r="BG112" s="15"/>
    </row>
    <row r="113" spans="1:59" s="24" customFormat="1" ht="17.25" customHeight="1" x14ac:dyDescent="0.2">
      <c r="A113" s="7">
        <v>1</v>
      </c>
      <c r="B113" s="23"/>
      <c r="C113" s="66"/>
      <c r="D113" s="66"/>
      <c r="E113" s="18" t="s">
        <v>19</v>
      </c>
      <c r="F113" s="18"/>
      <c r="G113" s="18">
        <v>163063063.73923999</v>
      </c>
      <c r="H113" s="18">
        <v>66691471.149999999</v>
      </c>
      <c r="I113" s="18">
        <v>78405229.260000005</v>
      </c>
      <c r="J113" s="18">
        <v>17966363.329239998</v>
      </c>
      <c r="K113" s="18"/>
      <c r="L113" s="18">
        <v>319389215.06999999</v>
      </c>
      <c r="M113" s="18"/>
      <c r="N113" s="18"/>
      <c r="O113" s="18">
        <v>25233363.43</v>
      </c>
      <c r="P113" s="18">
        <v>507685642.23923999</v>
      </c>
      <c r="Q113" s="18"/>
      <c r="R113" s="18">
        <v>26112.47</v>
      </c>
      <c r="S113" s="18">
        <v>12220.98</v>
      </c>
      <c r="T113" s="18">
        <v>13891.49</v>
      </c>
      <c r="U113" s="18"/>
      <c r="V113" s="18"/>
      <c r="W113" s="18"/>
      <c r="X113" s="18"/>
      <c r="Y113" s="18"/>
      <c r="Z113" s="18"/>
      <c r="AA113" s="18">
        <v>26112.47</v>
      </c>
      <c r="AB113" s="18"/>
      <c r="AC113" s="18">
        <v>79065226.155839995</v>
      </c>
      <c r="AD113" s="18">
        <v>32361687.399999999</v>
      </c>
      <c r="AE113" s="18">
        <v>38918973.869999997</v>
      </c>
      <c r="AF113" s="18">
        <v>7784564.8858399997</v>
      </c>
      <c r="AG113" s="18"/>
      <c r="AH113" s="18">
        <v>181790716.75</v>
      </c>
      <c r="AI113" s="18"/>
      <c r="AJ113" s="18"/>
      <c r="AK113" s="18">
        <v>14819594.4</v>
      </c>
      <c r="AL113" s="18">
        <v>275675537.30584002</v>
      </c>
      <c r="AM113" s="18"/>
      <c r="AN113" s="18">
        <v>657429.72492000007</v>
      </c>
      <c r="AO113" s="18">
        <v>226961.12</v>
      </c>
      <c r="AP113" s="18">
        <v>404691.9</v>
      </c>
      <c r="AQ113" s="18">
        <v>25776.704920000004</v>
      </c>
      <c r="AR113" s="18"/>
      <c r="AS113" s="18">
        <v>1004368.6</v>
      </c>
      <c r="AT113" s="18"/>
      <c r="AU113" s="18"/>
      <c r="AV113" s="18"/>
      <c r="AW113" s="19">
        <f t="shared" si="45"/>
        <v>0</v>
      </c>
      <c r="AX113" s="20">
        <f t="shared" si="46"/>
        <v>242811832.08999997</v>
      </c>
      <c r="AY113" s="20">
        <f t="shared" si="47"/>
        <v>99292340.650000006</v>
      </c>
      <c r="AZ113" s="20">
        <f t="shared" si="48"/>
        <v>117742786.52000001</v>
      </c>
      <c r="BA113" s="20">
        <f t="shared" si="49"/>
        <v>25776704.919999998</v>
      </c>
      <c r="BB113" s="20">
        <f t="shared" si="50"/>
        <v>0</v>
      </c>
      <c r="BC113" s="20">
        <f t="shared" si="51"/>
        <v>502184300.41999996</v>
      </c>
      <c r="BD113" s="20">
        <f t="shared" si="52"/>
        <v>0</v>
      </c>
      <c r="BE113" s="20">
        <f t="shared" si="53"/>
        <v>0</v>
      </c>
      <c r="BF113" s="20">
        <f t="shared" si="54"/>
        <v>40052957.829999998</v>
      </c>
      <c r="BG113" s="21">
        <f t="shared" si="31"/>
        <v>785049090.33999991</v>
      </c>
    </row>
    <row r="114" spans="1:59" s="16" customFormat="1" ht="20.45" customHeight="1" x14ac:dyDescent="0.2">
      <c r="A114" s="7">
        <v>1</v>
      </c>
      <c r="B114" s="11"/>
      <c r="C114" s="65">
        <v>59</v>
      </c>
      <c r="D114" s="65" t="s">
        <v>93</v>
      </c>
      <c r="E114" s="12" t="s">
        <v>18</v>
      </c>
      <c r="F114" s="12"/>
      <c r="G114" s="12"/>
      <c r="H114" s="12">
        <v>27046</v>
      </c>
      <c r="I114" s="12">
        <v>27320</v>
      </c>
      <c r="J114" s="12">
        <v>7463</v>
      </c>
      <c r="K114" s="12">
        <v>2758</v>
      </c>
      <c r="L114" s="12">
        <v>1162</v>
      </c>
      <c r="M114" s="12"/>
      <c r="N114" s="12"/>
      <c r="O114" s="12">
        <v>1123</v>
      </c>
      <c r="P114" s="12"/>
      <c r="Q114" s="12"/>
      <c r="R114" s="12"/>
      <c r="S114" s="12">
        <v>19</v>
      </c>
      <c r="T114" s="12">
        <v>20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>
        <v>20095</v>
      </c>
      <c r="AE114" s="12">
        <v>20299</v>
      </c>
      <c r="AF114" s="12">
        <v>5013</v>
      </c>
      <c r="AG114" s="12">
        <v>1242</v>
      </c>
      <c r="AH114" s="12">
        <v>727</v>
      </c>
      <c r="AI114" s="12"/>
      <c r="AJ114" s="12"/>
      <c r="AK114" s="12">
        <v>764</v>
      </c>
      <c r="AL114" s="12"/>
      <c r="AM114" s="12"/>
      <c r="AN114" s="12"/>
      <c r="AO114" s="12">
        <v>130</v>
      </c>
      <c r="AP114" s="12">
        <v>131</v>
      </c>
      <c r="AQ114" s="12">
        <v>24</v>
      </c>
      <c r="AR114" s="12"/>
      <c r="AS114" s="12">
        <v>4</v>
      </c>
      <c r="AT114" s="12"/>
      <c r="AU114" s="12"/>
      <c r="AV114" s="12">
        <v>3</v>
      </c>
      <c r="AW114" s="13">
        <f t="shared" si="45"/>
        <v>0</v>
      </c>
      <c r="AX114" s="14">
        <f t="shared" si="46"/>
        <v>0</v>
      </c>
      <c r="AY114" s="14">
        <f t="shared" si="47"/>
        <v>47290</v>
      </c>
      <c r="AZ114" s="14">
        <f t="shared" si="48"/>
        <v>47770</v>
      </c>
      <c r="BA114" s="14">
        <f t="shared" si="49"/>
        <v>12500</v>
      </c>
      <c r="BB114" s="14">
        <f t="shared" si="50"/>
        <v>4000</v>
      </c>
      <c r="BC114" s="14">
        <f t="shared" si="51"/>
        <v>1893</v>
      </c>
      <c r="BD114" s="14">
        <f t="shared" si="52"/>
        <v>0</v>
      </c>
      <c r="BE114" s="14">
        <f t="shared" si="53"/>
        <v>0</v>
      </c>
      <c r="BF114" s="14">
        <f t="shared" si="54"/>
        <v>1890</v>
      </c>
      <c r="BG114" s="15"/>
    </row>
    <row r="115" spans="1:59" s="24" customFormat="1" ht="18" customHeight="1" x14ac:dyDescent="0.2">
      <c r="A115" s="7">
        <v>1</v>
      </c>
      <c r="B115" s="23"/>
      <c r="C115" s="66"/>
      <c r="D115" s="66"/>
      <c r="E115" s="18" t="s">
        <v>19</v>
      </c>
      <c r="F115" s="18"/>
      <c r="G115" s="18">
        <v>60928236.700000003</v>
      </c>
      <c r="H115" s="18">
        <v>20807340.239999998</v>
      </c>
      <c r="I115" s="18">
        <v>32858242.210000001</v>
      </c>
      <c r="J115" s="18">
        <v>7262654.25</v>
      </c>
      <c r="K115" s="18">
        <v>18854991.800000001</v>
      </c>
      <c r="L115" s="18">
        <v>37111249.439999998</v>
      </c>
      <c r="M115" s="18"/>
      <c r="N115" s="18"/>
      <c r="O115" s="18">
        <v>23444182.780000001</v>
      </c>
      <c r="P115" s="18">
        <v>140338660.72</v>
      </c>
      <c r="Q115" s="18"/>
      <c r="R115" s="18">
        <v>38320.120000000003</v>
      </c>
      <c r="S115" s="18">
        <v>14857.56</v>
      </c>
      <c r="T115" s="18">
        <v>23462.560000000001</v>
      </c>
      <c r="U115" s="18"/>
      <c r="V115" s="18"/>
      <c r="W115" s="18"/>
      <c r="X115" s="18"/>
      <c r="Y115" s="18"/>
      <c r="Z115" s="18"/>
      <c r="AA115" s="18">
        <v>38320.120000000003</v>
      </c>
      <c r="AB115" s="18"/>
      <c r="AC115" s="18">
        <v>44752089.120000005</v>
      </c>
      <c r="AD115" s="18">
        <v>15459968.609999999</v>
      </c>
      <c r="AE115" s="18">
        <v>24413855.260000002</v>
      </c>
      <c r="AF115" s="18">
        <v>4878265.25</v>
      </c>
      <c r="AG115" s="18">
        <v>8515158.1199999992</v>
      </c>
      <c r="AH115" s="18">
        <v>24513265.829999998</v>
      </c>
      <c r="AI115" s="18"/>
      <c r="AJ115" s="18"/>
      <c r="AK115" s="18">
        <v>15935112.390000001</v>
      </c>
      <c r="AL115" s="18">
        <v>93715625.460000008</v>
      </c>
      <c r="AM115" s="18"/>
      <c r="AN115" s="18">
        <v>282120.38</v>
      </c>
      <c r="AO115" s="18">
        <v>99950.87</v>
      </c>
      <c r="AP115" s="18">
        <v>157839.01</v>
      </c>
      <c r="AQ115" s="18">
        <v>24330.5</v>
      </c>
      <c r="AR115" s="18"/>
      <c r="AS115" s="18">
        <v>121746.26000000001</v>
      </c>
      <c r="AT115" s="18"/>
      <c r="AU115" s="18"/>
      <c r="AV115" s="18">
        <v>64052.34</v>
      </c>
      <c r="AW115" s="19">
        <f t="shared" si="45"/>
        <v>0</v>
      </c>
      <c r="AX115" s="20">
        <f t="shared" si="46"/>
        <v>106000766.32000001</v>
      </c>
      <c r="AY115" s="20">
        <f t="shared" si="47"/>
        <v>36382117.280000001</v>
      </c>
      <c r="AZ115" s="20">
        <f t="shared" si="48"/>
        <v>57453399.040000007</v>
      </c>
      <c r="BA115" s="20">
        <f t="shared" si="49"/>
        <v>12165250</v>
      </c>
      <c r="BB115" s="20">
        <f t="shared" si="50"/>
        <v>27370149.920000002</v>
      </c>
      <c r="BC115" s="20">
        <f t="shared" si="51"/>
        <v>61746261.530000001</v>
      </c>
      <c r="BD115" s="20">
        <f t="shared" si="52"/>
        <v>0</v>
      </c>
      <c r="BE115" s="20">
        <f t="shared" si="53"/>
        <v>0</v>
      </c>
      <c r="BF115" s="20">
        <f t="shared" si="54"/>
        <v>39443347.510000005</v>
      </c>
      <c r="BG115" s="21">
        <f t="shared" si="31"/>
        <v>234560525.28000003</v>
      </c>
    </row>
    <row r="116" spans="1:59" s="16" customFormat="1" ht="18" customHeight="1" x14ac:dyDescent="0.2">
      <c r="A116" s="7">
        <v>1</v>
      </c>
      <c r="B116" s="11" t="s">
        <v>94</v>
      </c>
      <c r="C116" s="65">
        <v>60</v>
      </c>
      <c r="D116" s="65" t="s">
        <v>95</v>
      </c>
      <c r="E116" s="12" t="s">
        <v>18</v>
      </c>
      <c r="F116" s="12"/>
      <c r="G116" s="12"/>
      <c r="H116" s="12">
        <v>24363</v>
      </c>
      <c r="I116" s="12">
        <v>14550</v>
      </c>
      <c r="J116" s="12">
        <v>6395</v>
      </c>
      <c r="K116" s="12"/>
      <c r="L116" s="12">
        <v>2964</v>
      </c>
      <c r="M116" s="12"/>
      <c r="N116" s="12"/>
      <c r="O116" s="12">
        <v>944</v>
      </c>
      <c r="P116" s="12"/>
      <c r="Q116" s="12"/>
      <c r="R116" s="12"/>
      <c r="S116" s="12">
        <v>8</v>
      </c>
      <c r="T116" s="12">
        <v>5</v>
      </c>
      <c r="U116" s="12">
        <v>11</v>
      </c>
      <c r="V116" s="12"/>
      <c r="W116" s="12"/>
      <c r="X116" s="12"/>
      <c r="Y116" s="12"/>
      <c r="Z116" s="12"/>
      <c r="AA116" s="12"/>
      <c r="AB116" s="12"/>
      <c r="AC116" s="12"/>
      <c r="AD116" s="12">
        <v>17375</v>
      </c>
      <c r="AE116" s="12">
        <v>10376</v>
      </c>
      <c r="AF116" s="12">
        <v>5019</v>
      </c>
      <c r="AG116" s="12"/>
      <c r="AH116" s="12">
        <v>1937</v>
      </c>
      <c r="AI116" s="12"/>
      <c r="AJ116" s="12"/>
      <c r="AK116" s="12">
        <v>684</v>
      </c>
      <c r="AL116" s="12"/>
      <c r="AM116" s="12"/>
      <c r="AN116" s="12"/>
      <c r="AO116" s="12">
        <v>116</v>
      </c>
      <c r="AP116" s="12">
        <v>69</v>
      </c>
      <c r="AQ116" s="12">
        <v>35</v>
      </c>
      <c r="AR116" s="12"/>
      <c r="AS116" s="12">
        <v>15</v>
      </c>
      <c r="AT116" s="12"/>
      <c r="AU116" s="12"/>
      <c r="AV116" s="12">
        <v>6</v>
      </c>
      <c r="AW116" s="13">
        <f t="shared" si="45"/>
        <v>0</v>
      </c>
      <c r="AX116" s="14">
        <f t="shared" si="46"/>
        <v>0</v>
      </c>
      <c r="AY116" s="14">
        <f t="shared" si="47"/>
        <v>41862</v>
      </c>
      <c r="AZ116" s="14">
        <f t="shared" si="48"/>
        <v>25000</v>
      </c>
      <c r="BA116" s="14">
        <f t="shared" si="49"/>
        <v>11460</v>
      </c>
      <c r="BB116" s="14">
        <f t="shared" si="50"/>
        <v>0</v>
      </c>
      <c r="BC116" s="14">
        <f t="shared" si="51"/>
        <v>4916</v>
      </c>
      <c r="BD116" s="14">
        <f t="shared" si="52"/>
        <v>0</v>
      </c>
      <c r="BE116" s="14">
        <f t="shared" si="53"/>
        <v>0</v>
      </c>
      <c r="BF116" s="14">
        <f t="shared" si="54"/>
        <v>1634</v>
      </c>
      <c r="BG116" s="15"/>
    </row>
    <row r="117" spans="1:59" s="24" customFormat="1" ht="19.149999999999999" customHeight="1" x14ac:dyDescent="0.2">
      <c r="A117" s="7">
        <v>1</v>
      </c>
      <c r="B117" s="23"/>
      <c r="C117" s="66"/>
      <c r="D117" s="66"/>
      <c r="E117" s="18" t="s">
        <v>19</v>
      </c>
      <c r="F117" s="18"/>
      <c r="G117" s="18">
        <v>60060798.469599999</v>
      </c>
      <c r="H117" s="18">
        <v>24094660.329999998</v>
      </c>
      <c r="I117" s="18">
        <v>29742707.670000002</v>
      </c>
      <c r="J117" s="18">
        <v>6223430.4696000004</v>
      </c>
      <c r="K117" s="18"/>
      <c r="L117" s="18">
        <v>109427392.42</v>
      </c>
      <c r="M117" s="18"/>
      <c r="N117" s="18"/>
      <c r="O117" s="18">
        <v>25564346.880000003</v>
      </c>
      <c r="P117" s="18">
        <v>195052537.7696</v>
      </c>
      <c r="Q117" s="18"/>
      <c r="R117" s="18">
        <v>28730.601200000001</v>
      </c>
      <c r="S117" s="18">
        <v>7992.92</v>
      </c>
      <c r="T117" s="18">
        <v>9584.58</v>
      </c>
      <c r="U117" s="18">
        <v>11153.101200000001</v>
      </c>
      <c r="V117" s="18"/>
      <c r="W117" s="18"/>
      <c r="X117" s="18"/>
      <c r="Y117" s="18"/>
      <c r="Z117" s="18"/>
      <c r="AA117" s="18">
        <v>28730.601200000001</v>
      </c>
      <c r="AB117" s="18"/>
      <c r="AC117" s="18">
        <v>43372017.105599999</v>
      </c>
      <c r="AD117" s="18">
        <v>17183447.98</v>
      </c>
      <c r="AE117" s="18">
        <v>21303510.800000001</v>
      </c>
      <c r="AF117" s="18">
        <v>4885058.3256000001</v>
      </c>
      <c r="AG117" s="18"/>
      <c r="AH117" s="18">
        <v>82166533.260000005</v>
      </c>
      <c r="AI117" s="18"/>
      <c r="AJ117" s="18"/>
      <c r="AK117" s="18">
        <v>22475678.050000001</v>
      </c>
      <c r="AL117" s="18">
        <v>148014228.4156</v>
      </c>
      <c r="AM117" s="18"/>
      <c r="AN117" s="18">
        <v>285403.53359999997</v>
      </c>
      <c r="AO117" s="18">
        <v>114565.2</v>
      </c>
      <c r="AP117" s="18">
        <v>137379.03</v>
      </c>
      <c r="AQ117" s="18">
        <v>33459.303600000007</v>
      </c>
      <c r="AR117" s="18"/>
      <c r="AS117" s="18">
        <v>383955.76</v>
      </c>
      <c r="AT117" s="18"/>
      <c r="AU117" s="18"/>
      <c r="AV117" s="18">
        <v>87765.33</v>
      </c>
      <c r="AW117" s="19">
        <f t="shared" si="45"/>
        <v>0</v>
      </c>
      <c r="AX117" s="20">
        <f t="shared" si="46"/>
        <v>103746949.71000001</v>
      </c>
      <c r="AY117" s="20">
        <f t="shared" si="47"/>
        <v>41400666.43</v>
      </c>
      <c r="AZ117" s="20">
        <f t="shared" si="48"/>
        <v>51193182.079999998</v>
      </c>
      <c r="BA117" s="20">
        <f t="shared" si="49"/>
        <v>11153101.200000001</v>
      </c>
      <c r="BB117" s="20">
        <f t="shared" si="50"/>
        <v>0</v>
      </c>
      <c r="BC117" s="20">
        <f t="shared" si="51"/>
        <v>191977881.44</v>
      </c>
      <c r="BD117" s="20">
        <f t="shared" si="52"/>
        <v>0</v>
      </c>
      <c r="BE117" s="20">
        <f t="shared" si="53"/>
        <v>0</v>
      </c>
      <c r="BF117" s="20">
        <f t="shared" si="54"/>
        <v>48127790.260000005</v>
      </c>
      <c r="BG117" s="21">
        <f t="shared" si="31"/>
        <v>343852621.40999997</v>
      </c>
    </row>
    <row r="118" spans="1:59" s="16" customFormat="1" ht="20.45" customHeight="1" x14ac:dyDescent="0.2">
      <c r="A118" s="7">
        <v>1</v>
      </c>
      <c r="B118" s="11" t="s">
        <v>96</v>
      </c>
      <c r="C118" s="65">
        <v>61</v>
      </c>
      <c r="D118" s="65" t="s">
        <v>97</v>
      </c>
      <c r="E118" s="12" t="s">
        <v>18</v>
      </c>
      <c r="F118" s="12"/>
      <c r="G118" s="12"/>
      <c r="H118" s="12">
        <v>46603</v>
      </c>
      <c r="I118" s="12">
        <v>48382</v>
      </c>
      <c r="J118" s="12">
        <v>19910</v>
      </c>
      <c r="K118" s="12"/>
      <c r="L118" s="12">
        <v>8628</v>
      </c>
      <c r="M118" s="12">
        <v>92</v>
      </c>
      <c r="N118" s="12"/>
      <c r="O118" s="12">
        <v>1010</v>
      </c>
      <c r="P118" s="12"/>
      <c r="Q118" s="12"/>
      <c r="R118" s="12"/>
      <c r="S118" s="12">
        <v>28</v>
      </c>
      <c r="T118" s="12">
        <v>37</v>
      </c>
      <c r="U118" s="12"/>
      <c r="V118" s="12"/>
      <c r="W118" s="12">
        <v>3</v>
      </c>
      <c r="X118" s="12"/>
      <c r="Y118" s="12"/>
      <c r="Z118" s="12"/>
      <c r="AA118" s="12"/>
      <c r="AB118" s="12"/>
      <c r="AC118" s="12"/>
      <c r="AD118" s="12">
        <v>49889</v>
      </c>
      <c r="AE118" s="12">
        <v>51166</v>
      </c>
      <c r="AF118" s="12">
        <v>16580</v>
      </c>
      <c r="AG118" s="12"/>
      <c r="AH118" s="12">
        <v>5937</v>
      </c>
      <c r="AI118" s="12">
        <v>68</v>
      </c>
      <c r="AJ118" s="12"/>
      <c r="AK118" s="12">
        <v>1126</v>
      </c>
      <c r="AL118" s="12"/>
      <c r="AM118" s="12"/>
      <c r="AN118" s="12"/>
      <c r="AO118" s="12">
        <v>358</v>
      </c>
      <c r="AP118" s="12">
        <v>415</v>
      </c>
      <c r="AQ118" s="12">
        <v>110</v>
      </c>
      <c r="AR118" s="12"/>
      <c r="AS118" s="12">
        <v>32</v>
      </c>
      <c r="AT118" s="12"/>
      <c r="AU118" s="12"/>
      <c r="AV118" s="12">
        <v>4</v>
      </c>
      <c r="AW118" s="13">
        <f t="shared" si="45"/>
        <v>0</v>
      </c>
      <c r="AX118" s="14">
        <f t="shared" si="46"/>
        <v>0</v>
      </c>
      <c r="AY118" s="14">
        <f t="shared" si="47"/>
        <v>96878</v>
      </c>
      <c r="AZ118" s="14">
        <f t="shared" si="48"/>
        <v>100000</v>
      </c>
      <c r="BA118" s="14">
        <f t="shared" si="49"/>
        <v>36600</v>
      </c>
      <c r="BB118" s="14">
        <f t="shared" si="50"/>
        <v>0</v>
      </c>
      <c r="BC118" s="14">
        <f t="shared" si="51"/>
        <v>14600</v>
      </c>
      <c r="BD118" s="14">
        <f t="shared" si="52"/>
        <v>160</v>
      </c>
      <c r="BE118" s="14">
        <f t="shared" si="53"/>
        <v>0</v>
      </c>
      <c r="BF118" s="14">
        <f t="shared" si="54"/>
        <v>2140</v>
      </c>
      <c r="BG118" s="15"/>
    </row>
    <row r="119" spans="1:59" s="24" customFormat="1" ht="17.45" customHeight="1" x14ac:dyDescent="0.2">
      <c r="A119" s="7">
        <v>1</v>
      </c>
      <c r="B119" s="23"/>
      <c r="C119" s="66"/>
      <c r="D119" s="66"/>
      <c r="E119" s="18" t="s">
        <v>19</v>
      </c>
      <c r="F119" s="18"/>
      <c r="G119" s="18">
        <v>116947530.68799999</v>
      </c>
      <c r="H119" s="18">
        <v>40829348.780000001</v>
      </c>
      <c r="I119" s="18">
        <v>56740982.420000002</v>
      </c>
      <c r="J119" s="18">
        <v>19377199.487999998</v>
      </c>
      <c r="K119" s="18"/>
      <c r="L119" s="18">
        <v>502530167.10000002</v>
      </c>
      <c r="M119" s="18">
        <v>17900700.219999999</v>
      </c>
      <c r="N119" s="18"/>
      <c r="O119" s="18">
        <v>21205641.82</v>
      </c>
      <c r="P119" s="18">
        <v>640683339.60800004</v>
      </c>
      <c r="Q119" s="18"/>
      <c r="R119" s="18">
        <v>66672.73</v>
      </c>
      <c r="S119" s="18">
        <v>26108.19</v>
      </c>
      <c r="T119" s="18">
        <v>40564.54</v>
      </c>
      <c r="U119" s="18"/>
      <c r="V119" s="18"/>
      <c r="W119" s="18">
        <v>127006.095</v>
      </c>
      <c r="X119" s="18"/>
      <c r="Y119" s="18"/>
      <c r="Z119" s="18"/>
      <c r="AA119" s="18">
        <v>193678.82500000001</v>
      </c>
      <c r="AB119" s="18"/>
      <c r="AC119" s="18">
        <v>118252901.32600001</v>
      </c>
      <c r="AD119" s="18">
        <v>43623069.880000003</v>
      </c>
      <c r="AE119" s="18">
        <v>58494038.490000002</v>
      </c>
      <c r="AF119" s="18">
        <v>16135792.955999998</v>
      </c>
      <c r="AG119" s="18"/>
      <c r="AH119" s="18">
        <v>345947068.36999995</v>
      </c>
      <c r="AI119" s="18">
        <v>12751183.720000001</v>
      </c>
      <c r="AJ119" s="18"/>
      <c r="AK119" s="18">
        <v>22701475.48</v>
      </c>
      <c r="AL119" s="18">
        <v>486901445.176</v>
      </c>
      <c r="AM119" s="18"/>
      <c r="AN119" s="18">
        <v>898324.09600000002</v>
      </c>
      <c r="AO119" s="18">
        <v>319742.58</v>
      </c>
      <c r="AP119" s="18">
        <v>471721.96</v>
      </c>
      <c r="AQ119" s="18">
        <v>106859.556</v>
      </c>
      <c r="AR119" s="18"/>
      <c r="AS119" s="18">
        <v>1700609.7</v>
      </c>
      <c r="AT119" s="18"/>
      <c r="AU119" s="18"/>
      <c r="AV119" s="18">
        <v>87990.22</v>
      </c>
      <c r="AW119" s="19">
        <f t="shared" si="45"/>
        <v>0</v>
      </c>
      <c r="AX119" s="20">
        <f t="shared" si="46"/>
        <v>236165428.84</v>
      </c>
      <c r="AY119" s="20">
        <f t="shared" si="47"/>
        <v>84798269.430000007</v>
      </c>
      <c r="AZ119" s="20">
        <f t="shared" si="48"/>
        <v>115747307.41</v>
      </c>
      <c r="BA119" s="20">
        <f t="shared" si="49"/>
        <v>35619852</v>
      </c>
      <c r="BB119" s="20">
        <f t="shared" si="50"/>
        <v>0</v>
      </c>
      <c r="BC119" s="20">
        <f t="shared" si="51"/>
        <v>850304851.26499999</v>
      </c>
      <c r="BD119" s="20">
        <f t="shared" si="52"/>
        <v>30651883.939999998</v>
      </c>
      <c r="BE119" s="20">
        <f t="shared" si="53"/>
        <v>0</v>
      </c>
      <c r="BF119" s="20">
        <f t="shared" si="54"/>
        <v>43995107.519999996</v>
      </c>
      <c r="BG119" s="21">
        <f t="shared" si="31"/>
        <v>1130465387.625</v>
      </c>
    </row>
    <row r="120" spans="1:59" s="16" customFormat="1" ht="19.149999999999999" customHeight="1" x14ac:dyDescent="0.2">
      <c r="A120" s="7">
        <v>1</v>
      </c>
      <c r="B120" s="11" t="s">
        <v>98</v>
      </c>
      <c r="C120" s="65">
        <v>62</v>
      </c>
      <c r="D120" s="65" t="s">
        <v>99</v>
      </c>
      <c r="E120" s="12" t="s">
        <v>18</v>
      </c>
      <c r="F120" s="12"/>
      <c r="G120" s="12"/>
      <c r="H120" s="12">
        <v>14548</v>
      </c>
      <c r="I120" s="12">
        <v>11064</v>
      </c>
      <c r="J120" s="12">
        <v>2930</v>
      </c>
      <c r="K120" s="12"/>
      <c r="L120" s="12"/>
      <c r="M120" s="12"/>
      <c r="N120" s="12"/>
      <c r="O120" s="12">
        <v>428</v>
      </c>
      <c r="P120" s="12"/>
      <c r="Q120" s="12"/>
      <c r="R120" s="12"/>
      <c r="S120" s="12">
        <v>2</v>
      </c>
      <c r="T120" s="12">
        <v>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>
        <v>18287</v>
      </c>
      <c r="AE120" s="12">
        <v>13908</v>
      </c>
      <c r="AF120" s="12">
        <v>3324</v>
      </c>
      <c r="AG120" s="12"/>
      <c r="AH120" s="12"/>
      <c r="AI120" s="12"/>
      <c r="AJ120" s="12"/>
      <c r="AK120" s="12">
        <v>472</v>
      </c>
      <c r="AL120" s="12"/>
      <c r="AM120" s="12"/>
      <c r="AN120" s="12"/>
      <c r="AO120" s="12">
        <v>36</v>
      </c>
      <c r="AP120" s="12">
        <v>27</v>
      </c>
      <c r="AQ120" s="12">
        <v>6</v>
      </c>
      <c r="AR120" s="12"/>
      <c r="AS120" s="12"/>
      <c r="AT120" s="12"/>
      <c r="AU120" s="12"/>
      <c r="AV120" s="12"/>
      <c r="AW120" s="13">
        <f t="shared" si="45"/>
        <v>0</v>
      </c>
      <c r="AX120" s="14">
        <f t="shared" si="46"/>
        <v>0</v>
      </c>
      <c r="AY120" s="14">
        <f t="shared" si="47"/>
        <v>32873</v>
      </c>
      <c r="AZ120" s="14">
        <f t="shared" si="48"/>
        <v>25000</v>
      </c>
      <c r="BA120" s="14">
        <f t="shared" si="49"/>
        <v>6260</v>
      </c>
      <c r="BB120" s="14">
        <f t="shared" si="50"/>
        <v>0</v>
      </c>
      <c r="BC120" s="14">
        <f t="shared" si="51"/>
        <v>0</v>
      </c>
      <c r="BD120" s="14">
        <f t="shared" si="52"/>
        <v>0</v>
      </c>
      <c r="BE120" s="14">
        <f t="shared" si="53"/>
        <v>0</v>
      </c>
      <c r="BF120" s="14">
        <f t="shared" si="54"/>
        <v>900</v>
      </c>
      <c r="BG120" s="15"/>
    </row>
    <row r="121" spans="1:59" s="24" customFormat="1" ht="18.75" customHeight="1" x14ac:dyDescent="0.2">
      <c r="A121" s="7">
        <v>1</v>
      </c>
      <c r="B121" s="23"/>
      <c r="C121" s="66"/>
      <c r="D121" s="66"/>
      <c r="E121" s="18" t="s">
        <v>19</v>
      </c>
      <c r="F121" s="18"/>
      <c r="G121" s="18">
        <v>34106578.399599999</v>
      </c>
      <c r="H121" s="18">
        <v>12206986.6</v>
      </c>
      <c r="I121" s="18">
        <v>19048368.629999999</v>
      </c>
      <c r="J121" s="18">
        <v>2851223.1695999997</v>
      </c>
      <c r="K121" s="18"/>
      <c r="L121" s="18"/>
      <c r="M121" s="18"/>
      <c r="N121" s="18"/>
      <c r="O121" s="18">
        <v>9062094.0500000007</v>
      </c>
      <c r="P121" s="18">
        <v>43168672.449599996</v>
      </c>
      <c r="Q121" s="18"/>
      <c r="R121" s="18">
        <v>3634.7599999999998</v>
      </c>
      <c r="S121" s="18">
        <v>1419.58</v>
      </c>
      <c r="T121" s="18">
        <v>2215.1799999999998</v>
      </c>
      <c r="U121" s="18"/>
      <c r="V121" s="18"/>
      <c r="W121" s="18"/>
      <c r="X121" s="18"/>
      <c r="Y121" s="18"/>
      <c r="Z121" s="18"/>
      <c r="AA121" s="18">
        <v>3634.7599999999998</v>
      </c>
      <c r="AB121" s="18"/>
      <c r="AC121" s="18">
        <v>42523230.373199999</v>
      </c>
      <c r="AD121" s="18">
        <v>15344263.07</v>
      </c>
      <c r="AE121" s="18">
        <v>23943925.629999999</v>
      </c>
      <c r="AF121" s="18">
        <v>3235041.6732000001</v>
      </c>
      <c r="AG121" s="18"/>
      <c r="AH121" s="18"/>
      <c r="AI121" s="18"/>
      <c r="AJ121" s="18"/>
      <c r="AK121" s="18">
        <v>10137257.75</v>
      </c>
      <c r="AL121" s="18">
        <v>52660488.123199999</v>
      </c>
      <c r="AM121" s="18"/>
      <c r="AN121" s="18">
        <v>82422.447199999995</v>
      </c>
      <c r="AO121" s="18">
        <v>29811.22</v>
      </c>
      <c r="AP121" s="18">
        <v>46518.87</v>
      </c>
      <c r="AQ121" s="18">
        <v>6092.3572000000013</v>
      </c>
      <c r="AR121" s="18"/>
      <c r="AS121" s="18"/>
      <c r="AT121" s="18"/>
      <c r="AU121" s="18"/>
      <c r="AV121" s="18"/>
      <c r="AW121" s="19">
        <f t="shared" si="45"/>
        <v>0</v>
      </c>
      <c r="AX121" s="20">
        <f t="shared" si="46"/>
        <v>76715865.979999989</v>
      </c>
      <c r="AY121" s="20">
        <f t="shared" si="47"/>
        <v>27582480.469999999</v>
      </c>
      <c r="AZ121" s="20">
        <f t="shared" si="48"/>
        <v>43041028.310000002</v>
      </c>
      <c r="BA121" s="20">
        <f t="shared" si="49"/>
        <v>6092357.1999999993</v>
      </c>
      <c r="BB121" s="20">
        <f t="shared" si="50"/>
        <v>0</v>
      </c>
      <c r="BC121" s="20">
        <f t="shared" si="51"/>
        <v>0</v>
      </c>
      <c r="BD121" s="20">
        <f t="shared" si="52"/>
        <v>0</v>
      </c>
      <c r="BE121" s="20">
        <f t="shared" si="53"/>
        <v>0</v>
      </c>
      <c r="BF121" s="20">
        <f t="shared" si="54"/>
        <v>19199351.800000001</v>
      </c>
      <c r="BG121" s="21">
        <f t="shared" si="31"/>
        <v>95915217.779999986</v>
      </c>
    </row>
    <row r="122" spans="1:59" s="16" customFormat="1" ht="18" customHeight="1" x14ac:dyDescent="0.2">
      <c r="A122" s="7">
        <v>1</v>
      </c>
      <c r="B122" s="11" t="s">
        <v>100</v>
      </c>
      <c r="C122" s="65">
        <v>63</v>
      </c>
      <c r="D122" s="65" t="s">
        <v>101</v>
      </c>
      <c r="E122" s="12" t="s">
        <v>18</v>
      </c>
      <c r="F122" s="12"/>
      <c r="G122" s="12"/>
      <c r="H122" s="12">
        <v>9484</v>
      </c>
      <c r="I122" s="12">
        <v>13102</v>
      </c>
      <c r="J122" s="12"/>
      <c r="K122" s="12"/>
      <c r="L122" s="12"/>
      <c r="M122" s="12"/>
      <c r="N122" s="12"/>
      <c r="O122" s="12"/>
      <c r="P122" s="12"/>
      <c r="Q122" s="12"/>
      <c r="R122" s="12"/>
      <c r="S122" s="12">
        <v>16</v>
      </c>
      <c r="T122" s="12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>
        <v>6730</v>
      </c>
      <c r="AE122" s="12">
        <v>8069</v>
      </c>
      <c r="AF122" s="12"/>
      <c r="AG122" s="12"/>
      <c r="AH122" s="12"/>
      <c r="AI122" s="12"/>
      <c r="AJ122" s="12"/>
      <c r="AK122" s="12"/>
      <c r="AL122" s="12"/>
      <c r="AM122" s="12"/>
      <c r="AN122" s="12"/>
      <c r="AO122" s="12">
        <v>66</v>
      </c>
      <c r="AP122" s="12">
        <v>64.294117647059466</v>
      </c>
      <c r="AQ122" s="12"/>
      <c r="AR122" s="12"/>
      <c r="AS122" s="12"/>
      <c r="AT122" s="12"/>
      <c r="AU122" s="12"/>
      <c r="AV122" s="12"/>
      <c r="AW122" s="13">
        <f t="shared" si="45"/>
        <v>0</v>
      </c>
      <c r="AX122" s="14">
        <f t="shared" si="46"/>
        <v>0</v>
      </c>
      <c r="AY122" s="14">
        <f t="shared" si="47"/>
        <v>16296</v>
      </c>
      <c r="AZ122" s="14">
        <f t="shared" si="48"/>
        <v>21235.294117647059</v>
      </c>
      <c r="BA122" s="14">
        <f t="shared" si="49"/>
        <v>0</v>
      </c>
      <c r="BB122" s="14">
        <f t="shared" si="50"/>
        <v>0</v>
      </c>
      <c r="BC122" s="14">
        <f t="shared" si="51"/>
        <v>0</v>
      </c>
      <c r="BD122" s="14">
        <f t="shared" si="52"/>
        <v>0</v>
      </c>
      <c r="BE122" s="14">
        <f t="shared" si="53"/>
        <v>0</v>
      </c>
      <c r="BF122" s="14">
        <f t="shared" si="54"/>
        <v>0</v>
      </c>
      <c r="BG122" s="15"/>
    </row>
    <row r="123" spans="1:59" s="24" customFormat="1" ht="18" customHeight="1" x14ac:dyDescent="0.2">
      <c r="A123" s="7">
        <v>1</v>
      </c>
      <c r="B123" s="23"/>
      <c r="C123" s="66"/>
      <c r="D123" s="66"/>
      <c r="E123" s="18" t="s">
        <v>19</v>
      </c>
      <c r="F123" s="18"/>
      <c r="G123" s="18">
        <v>32589448.879999999</v>
      </c>
      <c r="H123" s="18">
        <v>6092655.3600000003</v>
      </c>
      <c r="I123" s="18">
        <v>26496793.52</v>
      </c>
      <c r="J123" s="18"/>
      <c r="K123" s="18"/>
      <c r="L123" s="18"/>
      <c r="M123" s="18"/>
      <c r="N123" s="18"/>
      <c r="O123" s="18"/>
      <c r="P123" s="18">
        <v>32589448.879999999</v>
      </c>
      <c r="Q123" s="18"/>
      <c r="R123" s="18">
        <v>10468.48</v>
      </c>
      <c r="S123" s="18">
        <v>10468.48</v>
      </c>
      <c r="T123" s="18">
        <v>0</v>
      </c>
      <c r="U123" s="18"/>
      <c r="V123" s="18"/>
      <c r="W123" s="18"/>
      <c r="X123" s="18"/>
      <c r="Y123" s="18"/>
      <c r="Z123" s="18"/>
      <c r="AA123" s="18">
        <v>10468.48</v>
      </c>
      <c r="AB123" s="18"/>
      <c r="AC123" s="18">
        <v>20642415.039999999</v>
      </c>
      <c r="AD123" s="18">
        <v>4323482.24</v>
      </c>
      <c r="AE123" s="18">
        <v>16318932.800000001</v>
      </c>
      <c r="AF123" s="18"/>
      <c r="AG123" s="18"/>
      <c r="AH123" s="18"/>
      <c r="AI123" s="18"/>
      <c r="AJ123" s="18"/>
      <c r="AK123" s="18"/>
      <c r="AL123" s="18">
        <v>20642415.039999999</v>
      </c>
      <c r="AM123" s="18"/>
      <c r="AN123" s="18">
        <v>170707.59999999998</v>
      </c>
      <c r="AO123" s="18">
        <v>41873.919999999998</v>
      </c>
      <c r="AP123" s="18">
        <v>128833.68</v>
      </c>
      <c r="AQ123" s="18"/>
      <c r="AR123" s="18"/>
      <c r="AS123" s="18"/>
      <c r="AT123" s="18"/>
      <c r="AU123" s="18"/>
      <c r="AV123" s="18"/>
      <c r="AW123" s="19">
        <f t="shared" si="45"/>
        <v>0</v>
      </c>
      <c r="AX123" s="20">
        <f t="shared" si="46"/>
        <v>53413040</v>
      </c>
      <c r="AY123" s="20">
        <f t="shared" si="47"/>
        <v>10468480</v>
      </c>
      <c r="AZ123" s="20">
        <f t="shared" si="48"/>
        <v>42944560</v>
      </c>
      <c r="BA123" s="20">
        <f t="shared" si="49"/>
        <v>0</v>
      </c>
      <c r="BB123" s="20">
        <f t="shared" si="50"/>
        <v>0</v>
      </c>
      <c r="BC123" s="20">
        <f t="shared" si="51"/>
        <v>0</v>
      </c>
      <c r="BD123" s="20">
        <f t="shared" si="52"/>
        <v>0</v>
      </c>
      <c r="BE123" s="20">
        <f t="shared" si="53"/>
        <v>0</v>
      </c>
      <c r="BF123" s="20">
        <f t="shared" si="54"/>
        <v>0</v>
      </c>
      <c r="BG123" s="21">
        <f t="shared" si="31"/>
        <v>53413040</v>
      </c>
    </row>
    <row r="124" spans="1:59" s="16" customFormat="1" ht="17.25" customHeight="1" x14ac:dyDescent="0.2">
      <c r="A124" s="7">
        <v>1</v>
      </c>
      <c r="B124" s="11" t="s">
        <v>102</v>
      </c>
      <c r="C124" s="65">
        <v>64</v>
      </c>
      <c r="D124" s="65" t="s">
        <v>103</v>
      </c>
      <c r="E124" s="12" t="s">
        <v>18</v>
      </c>
      <c r="F124" s="12"/>
      <c r="G124" s="12"/>
      <c r="H124" s="12">
        <v>833</v>
      </c>
      <c r="I124" s="12">
        <v>17750</v>
      </c>
      <c r="J124" s="12"/>
      <c r="K124" s="12"/>
      <c r="L124" s="12"/>
      <c r="M124" s="12"/>
      <c r="N124" s="12"/>
      <c r="O124" s="12"/>
      <c r="P124" s="12"/>
      <c r="Q124" s="12"/>
      <c r="R124" s="12"/>
      <c r="S124" s="12">
        <v>2</v>
      </c>
      <c r="T124" s="12">
        <v>33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>
        <v>742</v>
      </c>
      <c r="AE124" s="12">
        <v>15110</v>
      </c>
      <c r="AF124" s="12"/>
      <c r="AG124" s="12"/>
      <c r="AH124" s="12"/>
      <c r="AI124" s="12"/>
      <c r="AJ124" s="12"/>
      <c r="AK124" s="12"/>
      <c r="AL124" s="12"/>
      <c r="AM124" s="12"/>
      <c r="AN124" s="12"/>
      <c r="AO124" s="12">
        <v>19</v>
      </c>
      <c r="AP124" s="12">
        <v>99</v>
      </c>
      <c r="AQ124" s="12"/>
      <c r="AR124" s="12"/>
      <c r="AS124" s="12"/>
      <c r="AT124" s="12"/>
      <c r="AU124" s="12"/>
      <c r="AV124" s="12"/>
      <c r="AW124" s="13">
        <f t="shared" si="45"/>
        <v>0</v>
      </c>
      <c r="AX124" s="14">
        <f t="shared" si="46"/>
        <v>0</v>
      </c>
      <c r="AY124" s="14">
        <f t="shared" si="47"/>
        <v>1596</v>
      </c>
      <c r="AZ124" s="14">
        <f t="shared" si="48"/>
        <v>32992</v>
      </c>
      <c r="BA124" s="14">
        <f t="shared" si="49"/>
        <v>0</v>
      </c>
      <c r="BB124" s="14">
        <f t="shared" si="50"/>
        <v>0</v>
      </c>
      <c r="BC124" s="14">
        <f t="shared" si="51"/>
        <v>0</v>
      </c>
      <c r="BD124" s="14">
        <f t="shared" si="52"/>
        <v>0</v>
      </c>
      <c r="BE124" s="14">
        <f t="shared" si="53"/>
        <v>0</v>
      </c>
      <c r="BF124" s="14">
        <f t="shared" si="54"/>
        <v>0</v>
      </c>
      <c r="BG124" s="15"/>
    </row>
    <row r="125" spans="1:59" s="24" customFormat="1" ht="15.75" customHeight="1" x14ac:dyDescent="0.2">
      <c r="A125" s="7">
        <v>1</v>
      </c>
      <c r="B125" s="23"/>
      <c r="C125" s="66"/>
      <c r="D125" s="66"/>
      <c r="E125" s="18" t="s">
        <v>19</v>
      </c>
      <c r="F125" s="18"/>
      <c r="G125" s="18">
        <v>36430842.389119998</v>
      </c>
      <c r="H125" s="18">
        <v>535277.17440000002</v>
      </c>
      <c r="I125" s="18">
        <v>35895565.214719996</v>
      </c>
      <c r="J125" s="18"/>
      <c r="K125" s="18"/>
      <c r="L125" s="18"/>
      <c r="M125" s="18"/>
      <c r="N125" s="18"/>
      <c r="O125" s="18"/>
      <c r="P125" s="18">
        <v>36430842.389119998</v>
      </c>
      <c r="Q125" s="18"/>
      <c r="R125" s="18">
        <v>67745.816640000005</v>
      </c>
      <c r="S125" s="18">
        <v>1025.4352000000001</v>
      </c>
      <c r="T125" s="18">
        <v>66720.381439999997</v>
      </c>
      <c r="U125" s="18"/>
      <c r="V125" s="18"/>
      <c r="W125" s="18"/>
      <c r="X125" s="18"/>
      <c r="Y125" s="18"/>
      <c r="Z125" s="18"/>
      <c r="AA125" s="18">
        <v>67745.816640000005</v>
      </c>
      <c r="AB125" s="18"/>
      <c r="AC125" s="18">
        <v>31034762.067519996</v>
      </c>
      <c r="AD125" s="18">
        <v>476827.36799999996</v>
      </c>
      <c r="AE125" s="18">
        <v>30557934.699519996</v>
      </c>
      <c r="AF125" s="18"/>
      <c r="AG125" s="18"/>
      <c r="AH125" s="18"/>
      <c r="AI125" s="18"/>
      <c r="AJ125" s="18"/>
      <c r="AK125" s="18"/>
      <c r="AL125" s="18">
        <v>31034762.067519996</v>
      </c>
      <c r="AM125" s="18"/>
      <c r="AN125" s="18">
        <v>212466.36671999999</v>
      </c>
      <c r="AO125" s="18">
        <v>12305.222400000001</v>
      </c>
      <c r="AP125" s="18">
        <v>200161.14431999999</v>
      </c>
      <c r="AQ125" s="18"/>
      <c r="AR125" s="18"/>
      <c r="AS125" s="18"/>
      <c r="AT125" s="18"/>
      <c r="AU125" s="18"/>
      <c r="AV125" s="18"/>
      <c r="AW125" s="19">
        <f t="shared" si="45"/>
        <v>0</v>
      </c>
      <c r="AX125" s="20">
        <f t="shared" si="46"/>
        <v>67745816.639999986</v>
      </c>
      <c r="AY125" s="20">
        <f t="shared" si="47"/>
        <v>1025435.2</v>
      </c>
      <c r="AZ125" s="20">
        <f t="shared" si="48"/>
        <v>66720381.43999999</v>
      </c>
      <c r="BA125" s="20">
        <f t="shared" si="49"/>
        <v>0</v>
      </c>
      <c r="BB125" s="20">
        <f t="shared" si="50"/>
        <v>0</v>
      </c>
      <c r="BC125" s="20">
        <f t="shared" si="51"/>
        <v>0</v>
      </c>
      <c r="BD125" s="20">
        <f t="shared" si="52"/>
        <v>0</v>
      </c>
      <c r="BE125" s="20">
        <f t="shared" si="53"/>
        <v>0</v>
      </c>
      <c r="BF125" s="20">
        <f t="shared" si="54"/>
        <v>0</v>
      </c>
      <c r="BG125" s="21">
        <f t="shared" si="31"/>
        <v>67745816.639999986</v>
      </c>
    </row>
    <row r="126" spans="1:59" s="16" customFormat="1" ht="15" customHeight="1" x14ac:dyDescent="0.2">
      <c r="A126" s="7">
        <v>1</v>
      </c>
      <c r="B126" s="11" t="s">
        <v>104</v>
      </c>
      <c r="C126" s="65">
        <v>65</v>
      </c>
      <c r="D126" s="65" t="s">
        <v>105</v>
      </c>
      <c r="E126" s="12" t="s">
        <v>18</v>
      </c>
      <c r="F126" s="12"/>
      <c r="G126" s="12"/>
      <c r="H126" s="12">
        <v>1976</v>
      </c>
      <c r="I126" s="12">
        <v>16380</v>
      </c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>
        <v>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>
        <v>609</v>
      </c>
      <c r="AE126" s="12">
        <v>8308</v>
      </c>
      <c r="AF126" s="12"/>
      <c r="AG126" s="12"/>
      <c r="AH126" s="12"/>
      <c r="AI126" s="12"/>
      <c r="AJ126" s="12"/>
      <c r="AK126" s="12"/>
      <c r="AL126" s="12"/>
      <c r="AM126" s="12"/>
      <c r="AN126" s="12"/>
      <c r="AO126" s="12">
        <v>8</v>
      </c>
      <c r="AP126" s="12">
        <v>48.941176470587379</v>
      </c>
      <c r="AQ126" s="12"/>
      <c r="AR126" s="12"/>
      <c r="AS126" s="12"/>
      <c r="AT126" s="12"/>
      <c r="AU126" s="12"/>
      <c r="AV126" s="12"/>
      <c r="AW126" s="13">
        <f t="shared" si="45"/>
        <v>0</v>
      </c>
      <c r="AX126" s="14">
        <f t="shared" si="46"/>
        <v>0</v>
      </c>
      <c r="AY126" s="14">
        <f t="shared" si="47"/>
        <v>2593</v>
      </c>
      <c r="AZ126" s="14">
        <f t="shared" si="48"/>
        <v>24742.941176470587</v>
      </c>
      <c r="BA126" s="14">
        <f t="shared" si="49"/>
        <v>0</v>
      </c>
      <c r="BB126" s="14">
        <f t="shared" si="50"/>
        <v>0</v>
      </c>
      <c r="BC126" s="14">
        <f t="shared" si="51"/>
        <v>0</v>
      </c>
      <c r="BD126" s="14">
        <f t="shared" si="52"/>
        <v>0</v>
      </c>
      <c r="BE126" s="14">
        <f t="shared" si="53"/>
        <v>0</v>
      </c>
      <c r="BF126" s="14">
        <f t="shared" si="54"/>
        <v>0</v>
      </c>
      <c r="BG126" s="15"/>
    </row>
    <row r="127" spans="1:59" s="24" customFormat="1" ht="15.75" customHeight="1" x14ac:dyDescent="0.2">
      <c r="A127" s="7">
        <v>1</v>
      </c>
      <c r="B127" s="23"/>
      <c r="C127" s="66"/>
      <c r="D127" s="66"/>
      <c r="E127" s="18" t="s">
        <v>19</v>
      </c>
      <c r="F127" s="18"/>
      <c r="G127" s="18">
        <v>34394317.137599997</v>
      </c>
      <c r="H127" s="18">
        <v>1269065.28</v>
      </c>
      <c r="I127" s="18">
        <v>33125251.857599996</v>
      </c>
      <c r="J127" s="18"/>
      <c r="K127" s="18"/>
      <c r="L127" s="18"/>
      <c r="M127" s="18"/>
      <c r="N127" s="18"/>
      <c r="O127" s="18"/>
      <c r="P127" s="18">
        <v>34394317.137599997</v>
      </c>
      <c r="Q127" s="18"/>
      <c r="R127" s="18">
        <v>13240.349999999999</v>
      </c>
      <c r="S127" s="18"/>
      <c r="T127" s="18">
        <v>13240.349999999999</v>
      </c>
      <c r="U127" s="18"/>
      <c r="V127" s="18"/>
      <c r="W127" s="18"/>
      <c r="X127" s="18"/>
      <c r="Y127" s="18"/>
      <c r="Z127" s="18"/>
      <c r="AA127" s="18">
        <v>13240.349999999999</v>
      </c>
      <c r="AB127" s="18"/>
      <c r="AC127" s="18">
        <v>17190954.702799998</v>
      </c>
      <c r="AD127" s="18">
        <v>391378.4</v>
      </c>
      <c r="AE127" s="18">
        <v>16799576.3028</v>
      </c>
      <c r="AF127" s="18"/>
      <c r="AG127" s="18"/>
      <c r="AH127" s="18"/>
      <c r="AI127" s="18"/>
      <c r="AJ127" s="18"/>
      <c r="AK127" s="18"/>
      <c r="AL127" s="18">
        <v>17190954.702799998</v>
      </c>
      <c r="AM127" s="18"/>
      <c r="AN127" s="18">
        <v>105072.6096</v>
      </c>
      <c r="AO127" s="18">
        <v>4996.32</v>
      </c>
      <c r="AP127" s="18">
        <v>100076.28959999999</v>
      </c>
      <c r="AQ127" s="18"/>
      <c r="AR127" s="18"/>
      <c r="AS127" s="18"/>
      <c r="AT127" s="18"/>
      <c r="AU127" s="18"/>
      <c r="AV127" s="18"/>
      <c r="AW127" s="19">
        <f t="shared" si="45"/>
        <v>0</v>
      </c>
      <c r="AX127" s="20">
        <f t="shared" si="46"/>
        <v>51703584.799999997</v>
      </c>
      <c r="AY127" s="20">
        <f t="shared" si="47"/>
        <v>1665440</v>
      </c>
      <c r="AZ127" s="20">
        <f t="shared" si="48"/>
        <v>50038144.799999997</v>
      </c>
      <c r="BA127" s="20">
        <f t="shared" si="49"/>
        <v>0</v>
      </c>
      <c r="BB127" s="20">
        <f t="shared" si="50"/>
        <v>0</v>
      </c>
      <c r="BC127" s="20">
        <f t="shared" si="51"/>
        <v>0</v>
      </c>
      <c r="BD127" s="20">
        <f t="shared" si="52"/>
        <v>0</v>
      </c>
      <c r="BE127" s="20">
        <f t="shared" si="53"/>
        <v>0</v>
      </c>
      <c r="BF127" s="20">
        <f t="shared" si="54"/>
        <v>0</v>
      </c>
      <c r="BG127" s="21">
        <f t="shared" si="31"/>
        <v>51703584.799999997</v>
      </c>
    </row>
    <row r="128" spans="1:59" s="16" customFormat="1" ht="19.899999999999999" customHeight="1" x14ac:dyDescent="0.2">
      <c r="A128" s="7">
        <v>1</v>
      </c>
      <c r="B128" s="11" t="s">
        <v>106</v>
      </c>
      <c r="C128" s="65">
        <v>66</v>
      </c>
      <c r="D128" s="65" t="s">
        <v>107</v>
      </c>
      <c r="E128" s="12" t="s">
        <v>18</v>
      </c>
      <c r="F128" s="12"/>
      <c r="G128" s="12"/>
      <c r="H128" s="12">
        <v>33799</v>
      </c>
      <c r="I128" s="12">
        <v>12328</v>
      </c>
      <c r="J128" s="12">
        <v>264</v>
      </c>
      <c r="K128" s="12"/>
      <c r="L128" s="12">
        <v>5086</v>
      </c>
      <c r="M128" s="12"/>
      <c r="N128" s="12"/>
      <c r="O128" s="12">
        <v>281</v>
      </c>
      <c r="P128" s="12"/>
      <c r="Q128" s="12"/>
      <c r="R128" s="12"/>
      <c r="S128" s="12">
        <v>9</v>
      </c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>
        <v>27364</v>
      </c>
      <c r="AE128" s="12">
        <v>10602</v>
      </c>
      <c r="AF128" s="12">
        <v>232</v>
      </c>
      <c r="AG128" s="12"/>
      <c r="AH128" s="12">
        <v>3408</v>
      </c>
      <c r="AI128" s="12"/>
      <c r="AJ128" s="12"/>
      <c r="AK128" s="12">
        <v>206</v>
      </c>
      <c r="AL128" s="12"/>
      <c r="AM128" s="12"/>
      <c r="AN128" s="12"/>
      <c r="AO128" s="12">
        <v>184</v>
      </c>
      <c r="AP128" s="12">
        <v>70</v>
      </c>
      <c r="AQ128" s="12">
        <v>4</v>
      </c>
      <c r="AR128" s="12"/>
      <c r="AS128" s="12">
        <v>26</v>
      </c>
      <c r="AT128" s="12"/>
      <c r="AU128" s="12"/>
      <c r="AV128" s="12">
        <v>3</v>
      </c>
      <c r="AW128" s="13">
        <f t="shared" si="45"/>
        <v>0</v>
      </c>
      <c r="AX128" s="14">
        <f t="shared" si="46"/>
        <v>0</v>
      </c>
      <c r="AY128" s="14">
        <f t="shared" si="47"/>
        <v>61356</v>
      </c>
      <c r="AZ128" s="14">
        <f t="shared" si="48"/>
        <v>23000</v>
      </c>
      <c r="BA128" s="14">
        <f t="shared" si="49"/>
        <v>500</v>
      </c>
      <c r="BB128" s="14">
        <f t="shared" si="50"/>
        <v>0</v>
      </c>
      <c r="BC128" s="14">
        <f t="shared" si="51"/>
        <v>8520</v>
      </c>
      <c r="BD128" s="14">
        <f t="shared" si="52"/>
        <v>0</v>
      </c>
      <c r="BE128" s="14">
        <f t="shared" si="53"/>
        <v>0</v>
      </c>
      <c r="BF128" s="14">
        <f t="shared" si="54"/>
        <v>490</v>
      </c>
      <c r="BG128" s="15"/>
    </row>
    <row r="129" spans="1:59" s="24" customFormat="1" ht="15" customHeight="1" x14ac:dyDescent="0.2">
      <c r="A129" s="7">
        <v>1</v>
      </c>
      <c r="B129" s="23"/>
      <c r="C129" s="66"/>
      <c r="D129" s="66"/>
      <c r="E129" s="18" t="s">
        <v>19</v>
      </c>
      <c r="F129" s="18"/>
      <c r="G129" s="18">
        <v>51602923.189999998</v>
      </c>
      <c r="H129" s="18">
        <v>24107168.009999998</v>
      </c>
      <c r="I129" s="18">
        <v>27239798.32</v>
      </c>
      <c r="J129" s="18">
        <v>255956.86</v>
      </c>
      <c r="K129" s="18"/>
      <c r="L129" s="18">
        <v>135257828.51000002</v>
      </c>
      <c r="M129" s="18"/>
      <c r="N129" s="18"/>
      <c r="O129" s="18">
        <v>5781619.6799999997</v>
      </c>
      <c r="P129" s="18">
        <v>192642371.38000003</v>
      </c>
      <c r="Q129" s="18"/>
      <c r="R129" s="18">
        <v>6384.42</v>
      </c>
      <c r="S129" s="18">
        <v>6384.42</v>
      </c>
      <c r="T129" s="18"/>
      <c r="U129" s="18"/>
      <c r="V129" s="18"/>
      <c r="W129" s="18"/>
      <c r="X129" s="18"/>
      <c r="Y129" s="18"/>
      <c r="Z129" s="18"/>
      <c r="AA129" s="18">
        <v>6384.42</v>
      </c>
      <c r="AB129" s="18"/>
      <c r="AC129" s="18">
        <v>43884923.869999997</v>
      </c>
      <c r="AD129" s="18">
        <v>19472184.690000001</v>
      </c>
      <c r="AE129" s="18">
        <v>24185978.920000002</v>
      </c>
      <c r="AF129" s="18">
        <v>226760.26</v>
      </c>
      <c r="AG129" s="18"/>
      <c r="AH129" s="18">
        <v>91377186.090000004</v>
      </c>
      <c r="AI129" s="18"/>
      <c r="AJ129" s="18"/>
      <c r="AK129" s="18">
        <v>4210320.09</v>
      </c>
      <c r="AL129" s="18">
        <v>139472430.05000001</v>
      </c>
      <c r="AM129" s="18"/>
      <c r="AN129" s="18">
        <v>271600.40000000002</v>
      </c>
      <c r="AO129" s="18">
        <v>130574.16</v>
      </c>
      <c r="AP129" s="18">
        <v>137133.35999999999</v>
      </c>
      <c r="AQ129" s="18">
        <v>3892.88</v>
      </c>
      <c r="AR129" s="18"/>
      <c r="AS129" s="18">
        <v>681919.3</v>
      </c>
      <c r="AT129" s="18"/>
      <c r="AU129" s="18"/>
      <c r="AV129" s="18">
        <v>56556.87</v>
      </c>
      <c r="AW129" s="19">
        <f t="shared" si="45"/>
        <v>0</v>
      </c>
      <c r="AX129" s="20">
        <f t="shared" si="46"/>
        <v>95765831.879999995</v>
      </c>
      <c r="AY129" s="20">
        <f t="shared" si="47"/>
        <v>43716311.280000001</v>
      </c>
      <c r="AZ129" s="20">
        <f t="shared" si="48"/>
        <v>51562910.600000001</v>
      </c>
      <c r="BA129" s="20">
        <f t="shared" si="49"/>
        <v>486610</v>
      </c>
      <c r="BB129" s="20">
        <f t="shared" si="50"/>
        <v>0</v>
      </c>
      <c r="BC129" s="20">
        <f t="shared" si="51"/>
        <v>227316933.90000004</v>
      </c>
      <c r="BD129" s="20">
        <f t="shared" si="52"/>
        <v>0</v>
      </c>
      <c r="BE129" s="20">
        <f t="shared" si="53"/>
        <v>0</v>
      </c>
      <c r="BF129" s="20">
        <f t="shared" si="54"/>
        <v>10048496.640000001</v>
      </c>
      <c r="BG129" s="21">
        <f t="shared" si="31"/>
        <v>333131262.42000002</v>
      </c>
    </row>
    <row r="130" spans="1:59" s="16" customFormat="1" ht="19.149999999999999" customHeight="1" x14ac:dyDescent="0.2">
      <c r="A130" s="7">
        <v>1</v>
      </c>
      <c r="B130" s="11" t="s">
        <v>108</v>
      </c>
      <c r="C130" s="65">
        <v>67</v>
      </c>
      <c r="D130" s="65" t="s">
        <v>109</v>
      </c>
      <c r="E130" s="12" t="s">
        <v>18</v>
      </c>
      <c r="F130" s="12"/>
      <c r="G130" s="12"/>
      <c r="H130" s="12">
        <v>15454</v>
      </c>
      <c r="I130" s="12"/>
      <c r="J130" s="12"/>
      <c r="K130" s="12"/>
      <c r="L130" s="12">
        <v>1520</v>
      </c>
      <c r="M130" s="12">
        <v>40</v>
      </c>
      <c r="N130" s="12"/>
      <c r="O130" s="12">
        <v>444</v>
      </c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>
        <v>11890</v>
      </c>
      <c r="AE130" s="12"/>
      <c r="AF130" s="12"/>
      <c r="AG130" s="12"/>
      <c r="AH130" s="12">
        <v>1184</v>
      </c>
      <c r="AI130" s="12">
        <v>24</v>
      </c>
      <c r="AJ130" s="12"/>
      <c r="AK130" s="12">
        <v>392</v>
      </c>
      <c r="AL130" s="12"/>
      <c r="AM130" s="12"/>
      <c r="AN130" s="12"/>
      <c r="AO130" s="12">
        <v>56</v>
      </c>
      <c r="AP130" s="12"/>
      <c r="AQ130" s="12"/>
      <c r="AR130" s="12"/>
      <c r="AS130" s="12">
        <v>4</v>
      </c>
      <c r="AT130" s="12"/>
      <c r="AU130" s="12"/>
      <c r="AV130" s="12">
        <v>4</v>
      </c>
      <c r="AW130" s="13">
        <f t="shared" si="45"/>
        <v>0</v>
      </c>
      <c r="AX130" s="14">
        <f t="shared" si="46"/>
        <v>0</v>
      </c>
      <c r="AY130" s="14">
        <f t="shared" si="47"/>
        <v>27400</v>
      </c>
      <c r="AZ130" s="14">
        <f t="shared" si="48"/>
        <v>0</v>
      </c>
      <c r="BA130" s="14">
        <f t="shared" si="49"/>
        <v>0</v>
      </c>
      <c r="BB130" s="14">
        <f t="shared" si="50"/>
        <v>0</v>
      </c>
      <c r="BC130" s="14">
        <f t="shared" si="51"/>
        <v>2708</v>
      </c>
      <c r="BD130" s="14">
        <f t="shared" si="52"/>
        <v>64</v>
      </c>
      <c r="BE130" s="14">
        <f t="shared" si="53"/>
        <v>0</v>
      </c>
      <c r="BF130" s="14">
        <f t="shared" si="54"/>
        <v>840</v>
      </c>
      <c r="BG130" s="15"/>
    </row>
    <row r="131" spans="1:59" s="24" customFormat="1" ht="17.25" customHeight="1" x14ac:dyDescent="0.2">
      <c r="A131" s="7">
        <v>1</v>
      </c>
      <c r="B131" s="23"/>
      <c r="C131" s="66"/>
      <c r="D131" s="66"/>
      <c r="E131" s="18" t="s">
        <v>19</v>
      </c>
      <c r="F131" s="18"/>
      <c r="G131" s="18">
        <v>20570560.399999999</v>
      </c>
      <c r="H131" s="18">
        <v>11535011.859999999</v>
      </c>
      <c r="I131" s="18">
        <v>9035548.5399999991</v>
      </c>
      <c r="J131" s="18"/>
      <c r="K131" s="18"/>
      <c r="L131" s="18">
        <v>107281522.98</v>
      </c>
      <c r="M131" s="18">
        <v>5872253.9299999997</v>
      </c>
      <c r="N131" s="18"/>
      <c r="O131" s="18">
        <v>18854521.43</v>
      </c>
      <c r="P131" s="18">
        <v>146706604.81</v>
      </c>
      <c r="Q131" s="18"/>
      <c r="R131" s="18">
        <v>0</v>
      </c>
      <c r="S131" s="18"/>
      <c r="T131" s="18"/>
      <c r="U131" s="18"/>
      <c r="V131" s="18"/>
      <c r="W131" s="18"/>
      <c r="X131" s="18"/>
      <c r="Y131" s="18"/>
      <c r="Z131" s="18"/>
      <c r="AA131" s="18">
        <v>0</v>
      </c>
      <c r="AB131" s="18"/>
      <c r="AC131" s="18">
        <v>15496277.859999999</v>
      </c>
      <c r="AD131" s="18">
        <v>8971584.5500000007</v>
      </c>
      <c r="AE131" s="18">
        <v>6524693.3099999996</v>
      </c>
      <c r="AF131" s="18"/>
      <c r="AG131" s="18"/>
      <c r="AH131" s="18">
        <v>100420495.34999999</v>
      </c>
      <c r="AI131" s="18">
        <v>3288828.64</v>
      </c>
      <c r="AJ131" s="18"/>
      <c r="AK131" s="18">
        <v>25840994.93</v>
      </c>
      <c r="AL131" s="18">
        <v>141757768.13999999</v>
      </c>
      <c r="AM131" s="18"/>
      <c r="AN131" s="18">
        <v>83851.739999999991</v>
      </c>
      <c r="AO131" s="18">
        <v>39983.589999999997</v>
      </c>
      <c r="AP131" s="18">
        <v>43868.15</v>
      </c>
      <c r="AQ131" s="18"/>
      <c r="AR131" s="18"/>
      <c r="AS131" s="18">
        <v>207909.93</v>
      </c>
      <c r="AT131" s="18"/>
      <c r="AU131" s="18"/>
      <c r="AV131" s="18">
        <v>89570.17</v>
      </c>
      <c r="AW131" s="19">
        <f t="shared" si="45"/>
        <v>0</v>
      </c>
      <c r="AX131" s="20">
        <f t="shared" si="46"/>
        <v>36150690</v>
      </c>
      <c r="AY131" s="20">
        <f t="shared" si="47"/>
        <v>20546580</v>
      </c>
      <c r="AZ131" s="20">
        <f t="shared" si="48"/>
        <v>15604110</v>
      </c>
      <c r="BA131" s="20">
        <f t="shared" si="49"/>
        <v>0</v>
      </c>
      <c r="BB131" s="20">
        <f t="shared" si="50"/>
        <v>0</v>
      </c>
      <c r="BC131" s="20">
        <f t="shared" si="51"/>
        <v>207909928.25999999</v>
      </c>
      <c r="BD131" s="20">
        <f t="shared" si="52"/>
        <v>9161082.5700000003</v>
      </c>
      <c r="BE131" s="20">
        <f t="shared" si="53"/>
        <v>0</v>
      </c>
      <c r="BF131" s="20">
        <f t="shared" si="54"/>
        <v>44785086.530000001</v>
      </c>
      <c r="BG131" s="21">
        <f t="shared" si="31"/>
        <v>288845704.78999996</v>
      </c>
    </row>
    <row r="132" spans="1:59" s="16" customFormat="1" ht="18.75" customHeight="1" x14ac:dyDescent="0.2">
      <c r="A132" s="7">
        <v>1</v>
      </c>
      <c r="B132" s="11" t="s">
        <v>110</v>
      </c>
      <c r="C132" s="65">
        <v>68</v>
      </c>
      <c r="D132" s="65" t="s">
        <v>111</v>
      </c>
      <c r="E132" s="12" t="s">
        <v>18</v>
      </c>
      <c r="F132" s="12"/>
      <c r="G132" s="12"/>
      <c r="H132" s="12">
        <v>110214</v>
      </c>
      <c r="I132" s="12">
        <v>40737</v>
      </c>
      <c r="J132" s="12">
        <v>15481</v>
      </c>
      <c r="K132" s="12"/>
      <c r="L132" s="12">
        <v>2074</v>
      </c>
      <c r="M132" s="12"/>
      <c r="N132" s="12"/>
      <c r="O132" s="12">
        <v>620</v>
      </c>
      <c r="P132" s="12"/>
      <c r="Q132" s="12"/>
      <c r="R132" s="12"/>
      <c r="S132" s="12">
        <v>22</v>
      </c>
      <c r="T132" s="12">
        <v>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>
        <v>65641</v>
      </c>
      <c r="AE132" s="12">
        <v>24262</v>
      </c>
      <c r="AF132" s="12">
        <v>11066</v>
      </c>
      <c r="AG132" s="12"/>
      <c r="AH132" s="12">
        <v>936</v>
      </c>
      <c r="AI132" s="12"/>
      <c r="AJ132" s="12"/>
      <c r="AK132" s="12">
        <v>432</v>
      </c>
      <c r="AL132" s="12"/>
      <c r="AM132" s="12"/>
      <c r="AN132" s="12"/>
      <c r="AO132" s="12">
        <v>519</v>
      </c>
      <c r="AP132" s="12">
        <v>193</v>
      </c>
      <c r="AQ132" s="12">
        <v>53</v>
      </c>
      <c r="AR132" s="12"/>
      <c r="AS132" s="12">
        <v>8</v>
      </c>
      <c r="AT132" s="12"/>
      <c r="AU132" s="12"/>
      <c r="AV132" s="12"/>
      <c r="AW132" s="13">
        <f t="shared" si="45"/>
        <v>0</v>
      </c>
      <c r="AX132" s="14">
        <f t="shared" si="46"/>
        <v>0</v>
      </c>
      <c r="AY132" s="14">
        <f t="shared" si="47"/>
        <v>176396</v>
      </c>
      <c r="AZ132" s="14">
        <f t="shared" si="48"/>
        <v>65200</v>
      </c>
      <c r="BA132" s="14">
        <f t="shared" si="49"/>
        <v>26600</v>
      </c>
      <c r="BB132" s="14">
        <f t="shared" si="50"/>
        <v>0</v>
      </c>
      <c r="BC132" s="14">
        <f t="shared" si="51"/>
        <v>3018</v>
      </c>
      <c r="BD132" s="14">
        <f t="shared" si="52"/>
        <v>0</v>
      </c>
      <c r="BE132" s="14">
        <f t="shared" si="53"/>
        <v>0</v>
      </c>
      <c r="BF132" s="14">
        <f t="shared" si="54"/>
        <v>1052</v>
      </c>
      <c r="BG132" s="15"/>
    </row>
    <row r="133" spans="1:59" s="24" customFormat="1" ht="18" customHeight="1" x14ac:dyDescent="0.2">
      <c r="A133" s="7">
        <v>1</v>
      </c>
      <c r="B133" s="23"/>
      <c r="C133" s="66"/>
      <c r="D133" s="66"/>
      <c r="E133" s="18" t="s">
        <v>19</v>
      </c>
      <c r="F133" s="18"/>
      <c r="G133" s="18">
        <v>194341804.44400001</v>
      </c>
      <c r="H133" s="18">
        <v>85966911.359999999</v>
      </c>
      <c r="I133" s="18">
        <v>93308279.620000005</v>
      </c>
      <c r="J133" s="18">
        <v>15066613.464000002</v>
      </c>
      <c r="K133" s="18"/>
      <c r="L133" s="18">
        <v>130338382.01000001</v>
      </c>
      <c r="M133" s="18"/>
      <c r="N133" s="18"/>
      <c r="O133" s="18">
        <v>19904389.84</v>
      </c>
      <c r="P133" s="18">
        <v>344584576.29400003</v>
      </c>
      <c r="Q133" s="18"/>
      <c r="R133" s="18">
        <v>33559.35</v>
      </c>
      <c r="S133" s="18">
        <v>16074.67</v>
      </c>
      <c r="T133" s="18">
        <v>17484.68</v>
      </c>
      <c r="U133" s="18"/>
      <c r="V133" s="18"/>
      <c r="W133" s="18"/>
      <c r="X133" s="18"/>
      <c r="Y133" s="18"/>
      <c r="Z133" s="18"/>
      <c r="AA133" s="18">
        <v>33559.35</v>
      </c>
      <c r="AB133" s="18"/>
      <c r="AC133" s="18">
        <v>120746710.40200001</v>
      </c>
      <c r="AD133" s="18">
        <v>50235573.5</v>
      </c>
      <c r="AE133" s="18">
        <v>59741873.670000002</v>
      </c>
      <c r="AF133" s="18">
        <v>10769263.232000001</v>
      </c>
      <c r="AG133" s="18"/>
      <c r="AH133" s="18">
        <v>54169001.32</v>
      </c>
      <c r="AI133" s="18"/>
      <c r="AJ133" s="18"/>
      <c r="AK133" s="18">
        <v>14120208.18</v>
      </c>
      <c r="AL133" s="18">
        <v>189035919.90200001</v>
      </c>
      <c r="AM133" s="18"/>
      <c r="AN133" s="18">
        <v>872282.00399999996</v>
      </c>
      <c r="AO133" s="18">
        <v>388744.47</v>
      </c>
      <c r="AP133" s="18">
        <v>431762.23</v>
      </c>
      <c r="AQ133" s="18">
        <v>51775.304000000004</v>
      </c>
      <c r="AR133" s="18"/>
      <c r="AS133" s="18">
        <v>369754.28</v>
      </c>
      <c r="AT133" s="18"/>
      <c r="AU133" s="18"/>
      <c r="AV133" s="18"/>
      <c r="AW133" s="19">
        <f t="shared" si="45"/>
        <v>0</v>
      </c>
      <c r="AX133" s="20">
        <f t="shared" si="46"/>
        <v>315994356.19999999</v>
      </c>
      <c r="AY133" s="20">
        <f t="shared" si="47"/>
        <v>136607304</v>
      </c>
      <c r="AZ133" s="20">
        <f t="shared" si="48"/>
        <v>153499400.19999999</v>
      </c>
      <c r="BA133" s="20">
        <f t="shared" si="49"/>
        <v>25887652</v>
      </c>
      <c r="BB133" s="20">
        <f t="shared" si="50"/>
        <v>0</v>
      </c>
      <c r="BC133" s="20">
        <f t="shared" si="51"/>
        <v>184877137.61000001</v>
      </c>
      <c r="BD133" s="20">
        <f t="shared" si="52"/>
        <v>0</v>
      </c>
      <c r="BE133" s="20">
        <f t="shared" si="53"/>
        <v>0</v>
      </c>
      <c r="BF133" s="20">
        <f t="shared" si="54"/>
        <v>34024598.019999996</v>
      </c>
      <c r="BG133" s="21">
        <f t="shared" si="31"/>
        <v>534896091.82999998</v>
      </c>
    </row>
    <row r="134" spans="1:59" s="16" customFormat="1" ht="17.25" customHeight="1" x14ac:dyDescent="0.2">
      <c r="A134" s="7">
        <v>1</v>
      </c>
      <c r="B134" s="11" t="s">
        <v>112</v>
      </c>
      <c r="C134" s="65">
        <v>69</v>
      </c>
      <c r="D134" s="65" t="s">
        <v>113</v>
      </c>
      <c r="E134" s="12" t="s">
        <v>18</v>
      </c>
      <c r="F134" s="12"/>
      <c r="G134" s="12"/>
      <c r="H134" s="12">
        <v>3458</v>
      </c>
      <c r="I134" s="12">
        <v>3549</v>
      </c>
      <c r="J134" s="12">
        <v>75</v>
      </c>
      <c r="K134" s="12"/>
      <c r="L134" s="12">
        <v>28</v>
      </c>
      <c r="M134" s="12"/>
      <c r="N134" s="12"/>
      <c r="O134" s="12">
        <v>138</v>
      </c>
      <c r="P134" s="12"/>
      <c r="Q134" s="12"/>
      <c r="R134" s="12"/>
      <c r="S134" s="12">
        <v>10</v>
      </c>
      <c r="T134" s="12">
        <v>10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>
        <v>7452</v>
      </c>
      <c r="AE134" s="12">
        <v>7647</v>
      </c>
      <c r="AF134" s="12">
        <v>125</v>
      </c>
      <c r="AG134" s="12"/>
      <c r="AH134" s="12">
        <v>56</v>
      </c>
      <c r="AI134" s="12"/>
      <c r="AJ134" s="12"/>
      <c r="AK134" s="12">
        <v>172</v>
      </c>
      <c r="AL134" s="12"/>
      <c r="AM134" s="12"/>
      <c r="AN134" s="12"/>
      <c r="AO134" s="12">
        <v>35</v>
      </c>
      <c r="AP134" s="12">
        <v>36</v>
      </c>
      <c r="AQ134" s="12"/>
      <c r="AR134" s="12"/>
      <c r="AS134" s="12"/>
      <c r="AT134" s="12"/>
      <c r="AU134" s="12"/>
      <c r="AV134" s="12"/>
      <c r="AW134" s="13">
        <f t="shared" si="45"/>
        <v>0</v>
      </c>
      <c r="AX134" s="14">
        <f t="shared" si="46"/>
        <v>0</v>
      </c>
      <c r="AY134" s="14">
        <f t="shared" si="47"/>
        <v>10955</v>
      </c>
      <c r="AZ134" s="14">
        <f t="shared" si="48"/>
        <v>11242</v>
      </c>
      <c r="BA134" s="14">
        <f t="shared" si="49"/>
        <v>200</v>
      </c>
      <c r="BB134" s="14">
        <f t="shared" si="50"/>
        <v>0</v>
      </c>
      <c r="BC134" s="14">
        <f t="shared" si="51"/>
        <v>84</v>
      </c>
      <c r="BD134" s="14">
        <f t="shared" si="52"/>
        <v>0</v>
      </c>
      <c r="BE134" s="14">
        <f t="shared" si="53"/>
        <v>0</v>
      </c>
      <c r="BF134" s="14">
        <f t="shared" si="54"/>
        <v>310</v>
      </c>
      <c r="BG134" s="15"/>
    </row>
    <row r="135" spans="1:59" s="24" customFormat="1" ht="14.25" customHeight="1" x14ac:dyDescent="0.2">
      <c r="A135" s="7">
        <v>1</v>
      </c>
      <c r="B135" s="25"/>
      <c r="C135" s="66"/>
      <c r="D135" s="66"/>
      <c r="E135" s="18" t="s">
        <v>19</v>
      </c>
      <c r="F135" s="18"/>
      <c r="G135" s="18">
        <v>5727144.0159999998</v>
      </c>
      <c r="H135" s="18">
        <v>2389841.39</v>
      </c>
      <c r="I135" s="18">
        <v>3264505.77</v>
      </c>
      <c r="J135" s="18">
        <v>72796.856</v>
      </c>
      <c r="K135" s="18"/>
      <c r="L135" s="18">
        <v>941841.34</v>
      </c>
      <c r="M135" s="18"/>
      <c r="N135" s="18"/>
      <c r="O135" s="18">
        <v>2829758.41</v>
      </c>
      <c r="P135" s="18">
        <v>9498743.7659999989</v>
      </c>
      <c r="Q135" s="18"/>
      <c r="R135" s="18">
        <v>16365.689999999999</v>
      </c>
      <c r="S135" s="18">
        <v>6917.05</v>
      </c>
      <c r="T135" s="18">
        <v>9448.64</v>
      </c>
      <c r="U135" s="18"/>
      <c r="V135" s="18"/>
      <c r="W135" s="18"/>
      <c r="X135" s="18"/>
      <c r="Y135" s="18"/>
      <c r="Z135" s="18"/>
      <c r="AA135" s="18">
        <v>16365.689999999999</v>
      </c>
      <c r="AB135" s="18"/>
      <c r="AC135" s="18">
        <v>12306106.083999999</v>
      </c>
      <c r="AD135" s="18">
        <v>5149745.05</v>
      </c>
      <c r="AE135" s="18">
        <v>7034513.8899999997</v>
      </c>
      <c r="AF135" s="18">
        <v>121847.144</v>
      </c>
      <c r="AG135" s="18"/>
      <c r="AH135" s="18">
        <v>1828280.25</v>
      </c>
      <c r="AI135" s="18"/>
      <c r="AJ135" s="18"/>
      <c r="AK135" s="18">
        <v>3486666.61</v>
      </c>
      <c r="AL135" s="18">
        <v>17621052.943999998</v>
      </c>
      <c r="AM135" s="18"/>
      <c r="AN135" s="18">
        <v>57279.93</v>
      </c>
      <c r="AO135" s="18">
        <v>24209.68</v>
      </c>
      <c r="AP135" s="18">
        <v>33070.25</v>
      </c>
      <c r="AQ135" s="18"/>
      <c r="AR135" s="18"/>
      <c r="AS135" s="18"/>
      <c r="AT135" s="18"/>
      <c r="AU135" s="18"/>
      <c r="AV135" s="18"/>
      <c r="AW135" s="19">
        <f t="shared" si="45"/>
        <v>0</v>
      </c>
      <c r="AX135" s="20">
        <f t="shared" si="46"/>
        <v>18106895.719999999</v>
      </c>
      <c r="AY135" s="20">
        <f t="shared" si="47"/>
        <v>7570713.1699999999</v>
      </c>
      <c r="AZ135" s="20">
        <f t="shared" si="48"/>
        <v>10341538.549999999</v>
      </c>
      <c r="BA135" s="20">
        <f t="shared" si="49"/>
        <v>194644</v>
      </c>
      <c r="BB135" s="20">
        <f t="shared" si="50"/>
        <v>0</v>
      </c>
      <c r="BC135" s="20">
        <f t="shared" si="51"/>
        <v>2770121.59</v>
      </c>
      <c r="BD135" s="20">
        <f t="shared" si="52"/>
        <v>0</v>
      </c>
      <c r="BE135" s="20">
        <f t="shared" si="53"/>
        <v>0</v>
      </c>
      <c r="BF135" s="20">
        <f t="shared" si="54"/>
        <v>6316425.0199999996</v>
      </c>
      <c r="BG135" s="21">
        <f t="shared" si="31"/>
        <v>27193442.329999998</v>
      </c>
    </row>
    <row r="136" spans="1:59" s="16" customFormat="1" ht="17.25" customHeight="1" x14ac:dyDescent="0.2">
      <c r="A136" s="7">
        <v>1</v>
      </c>
      <c r="B136" s="26" t="s">
        <v>114</v>
      </c>
      <c r="C136" s="65">
        <v>70</v>
      </c>
      <c r="D136" s="65" t="s">
        <v>115</v>
      </c>
      <c r="E136" s="12" t="s">
        <v>18</v>
      </c>
      <c r="F136" s="12"/>
      <c r="G136" s="12"/>
      <c r="H136" s="12">
        <v>18247</v>
      </c>
      <c r="I136" s="12">
        <v>7550</v>
      </c>
      <c r="J136" s="12">
        <v>1686</v>
      </c>
      <c r="K136" s="12"/>
      <c r="L136" s="12">
        <v>650</v>
      </c>
      <c r="M136" s="12">
        <v>8</v>
      </c>
      <c r="N136" s="12"/>
      <c r="O136" s="12">
        <v>904</v>
      </c>
      <c r="P136" s="12"/>
      <c r="Q136" s="12"/>
      <c r="R136" s="12"/>
      <c r="S136" s="12">
        <v>6</v>
      </c>
      <c r="T136" s="12">
        <v>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>
        <v>15503</v>
      </c>
      <c r="AE136" s="12">
        <v>6414</v>
      </c>
      <c r="AF136" s="12">
        <v>1305</v>
      </c>
      <c r="AG136" s="12"/>
      <c r="AH136" s="12">
        <v>444</v>
      </c>
      <c r="AI136" s="12">
        <v>4</v>
      </c>
      <c r="AJ136" s="12"/>
      <c r="AK136" s="12">
        <v>652</v>
      </c>
      <c r="AL136" s="12"/>
      <c r="AM136" s="12"/>
      <c r="AN136" s="12"/>
      <c r="AO136" s="12">
        <v>97</v>
      </c>
      <c r="AP136" s="12">
        <v>39</v>
      </c>
      <c r="AQ136" s="12">
        <v>9</v>
      </c>
      <c r="AR136" s="12"/>
      <c r="AS136" s="12">
        <v>4</v>
      </c>
      <c r="AT136" s="12"/>
      <c r="AU136" s="12"/>
      <c r="AV136" s="12">
        <v>4</v>
      </c>
      <c r="AW136" s="13">
        <f t="shared" si="45"/>
        <v>0</v>
      </c>
      <c r="AX136" s="14">
        <f t="shared" si="46"/>
        <v>0</v>
      </c>
      <c r="AY136" s="14">
        <f t="shared" si="47"/>
        <v>33853</v>
      </c>
      <c r="AZ136" s="14">
        <f t="shared" si="48"/>
        <v>14006</v>
      </c>
      <c r="BA136" s="14">
        <f t="shared" si="49"/>
        <v>3000</v>
      </c>
      <c r="BB136" s="14">
        <f t="shared" si="50"/>
        <v>0</v>
      </c>
      <c r="BC136" s="14">
        <f t="shared" si="51"/>
        <v>1098</v>
      </c>
      <c r="BD136" s="14">
        <f t="shared" si="52"/>
        <v>12</v>
      </c>
      <c r="BE136" s="14">
        <f t="shared" si="53"/>
        <v>0</v>
      </c>
      <c r="BF136" s="14">
        <f t="shared" si="54"/>
        <v>1560</v>
      </c>
      <c r="BG136" s="15"/>
    </row>
    <row r="137" spans="1:59" s="24" customFormat="1" ht="16.5" customHeight="1" x14ac:dyDescent="0.2">
      <c r="A137" s="7">
        <v>1</v>
      </c>
      <c r="B137" s="25"/>
      <c r="C137" s="66"/>
      <c r="D137" s="66"/>
      <c r="E137" s="18" t="s">
        <v>19</v>
      </c>
      <c r="F137" s="18"/>
      <c r="G137" s="18">
        <v>32063905.479999997</v>
      </c>
      <c r="H137" s="18">
        <v>17040830.699999999</v>
      </c>
      <c r="I137" s="18">
        <v>13382225.859999999</v>
      </c>
      <c r="J137" s="18">
        <v>1640848.92</v>
      </c>
      <c r="K137" s="18"/>
      <c r="L137" s="18">
        <v>25399872</v>
      </c>
      <c r="M137" s="18">
        <v>1229570.8500000001</v>
      </c>
      <c r="N137" s="18"/>
      <c r="O137" s="18">
        <v>18080374.800000001</v>
      </c>
      <c r="P137" s="18">
        <v>75544152.280000001</v>
      </c>
      <c r="Q137" s="18"/>
      <c r="R137" s="18">
        <v>10247.77</v>
      </c>
      <c r="S137" s="18">
        <v>5740.07</v>
      </c>
      <c r="T137" s="18">
        <v>4507.7</v>
      </c>
      <c r="U137" s="18"/>
      <c r="V137" s="18"/>
      <c r="W137" s="18"/>
      <c r="X137" s="18"/>
      <c r="Y137" s="18"/>
      <c r="Z137" s="18"/>
      <c r="AA137" s="18">
        <v>10247.77</v>
      </c>
      <c r="AB137" s="18"/>
      <c r="AC137" s="18">
        <v>27117480.950000003</v>
      </c>
      <c r="AD137" s="18">
        <v>14477889.76</v>
      </c>
      <c r="AE137" s="18">
        <v>11369539.09</v>
      </c>
      <c r="AF137" s="18">
        <v>1270052.1000000001</v>
      </c>
      <c r="AG137" s="18"/>
      <c r="AH137" s="18">
        <v>16666028.970000001</v>
      </c>
      <c r="AI137" s="18">
        <v>350854.41</v>
      </c>
      <c r="AJ137" s="18"/>
      <c r="AK137" s="18">
        <v>12839236.99</v>
      </c>
      <c r="AL137" s="18">
        <v>56622746.910000004</v>
      </c>
      <c r="AM137" s="18"/>
      <c r="AN137" s="18">
        <v>170161.30000000002</v>
      </c>
      <c r="AO137" s="18">
        <v>90406.09</v>
      </c>
      <c r="AP137" s="18">
        <v>70996.23</v>
      </c>
      <c r="AQ137" s="18">
        <v>8758.98</v>
      </c>
      <c r="AR137" s="18"/>
      <c r="AS137" s="18">
        <v>126577.44</v>
      </c>
      <c r="AT137" s="18"/>
      <c r="AU137" s="18"/>
      <c r="AV137" s="18">
        <v>93037.95</v>
      </c>
      <c r="AW137" s="19">
        <f t="shared" si="45"/>
        <v>0</v>
      </c>
      <c r="AX137" s="20">
        <f t="shared" si="46"/>
        <v>59361795.5</v>
      </c>
      <c r="AY137" s="20">
        <f t="shared" si="47"/>
        <v>31614866.619999997</v>
      </c>
      <c r="AZ137" s="20">
        <f t="shared" si="48"/>
        <v>24827268.879999999</v>
      </c>
      <c r="BA137" s="20">
        <f t="shared" si="49"/>
        <v>2919660</v>
      </c>
      <c r="BB137" s="20">
        <f t="shared" si="50"/>
        <v>0</v>
      </c>
      <c r="BC137" s="20">
        <f t="shared" si="51"/>
        <v>42192478.409999996</v>
      </c>
      <c r="BD137" s="20">
        <f t="shared" si="52"/>
        <v>1580425.26</v>
      </c>
      <c r="BE137" s="20">
        <f t="shared" si="53"/>
        <v>0</v>
      </c>
      <c r="BF137" s="20">
        <f t="shared" si="54"/>
        <v>31012649.740000002</v>
      </c>
      <c r="BG137" s="21">
        <f t="shared" si="31"/>
        <v>132566923.65000001</v>
      </c>
    </row>
    <row r="138" spans="1:59" s="16" customFormat="1" ht="18" customHeight="1" x14ac:dyDescent="0.2">
      <c r="A138" s="7">
        <v>1</v>
      </c>
      <c r="B138" s="26"/>
      <c r="C138" s="65">
        <v>71</v>
      </c>
      <c r="D138" s="65" t="s">
        <v>116</v>
      </c>
      <c r="E138" s="12" t="s">
        <v>18</v>
      </c>
      <c r="F138" s="12">
        <v>44728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>
        <v>20</v>
      </c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>
        <v>36056</v>
      </c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>
        <v>236</v>
      </c>
      <c r="AN138" s="12"/>
      <c r="AO138" s="12"/>
      <c r="AP138" s="12"/>
      <c r="AQ138" s="12"/>
      <c r="AR138" s="12"/>
      <c r="AS138" s="12"/>
      <c r="AT138" s="12"/>
      <c r="AU138" s="12"/>
      <c r="AV138" s="12"/>
      <c r="AW138" s="13">
        <f t="shared" si="45"/>
        <v>81040</v>
      </c>
      <c r="AX138" s="14">
        <f t="shared" si="46"/>
        <v>0</v>
      </c>
      <c r="AY138" s="14">
        <f t="shared" si="47"/>
        <v>0</v>
      </c>
      <c r="AZ138" s="14">
        <f t="shared" si="48"/>
        <v>0</v>
      </c>
      <c r="BA138" s="14">
        <f t="shared" si="49"/>
        <v>0</v>
      </c>
      <c r="BB138" s="14">
        <f t="shared" si="50"/>
        <v>0</v>
      </c>
      <c r="BC138" s="14">
        <f t="shared" si="51"/>
        <v>0</v>
      </c>
      <c r="BD138" s="14">
        <f t="shared" si="52"/>
        <v>0</v>
      </c>
      <c r="BE138" s="14">
        <f t="shared" si="53"/>
        <v>0</v>
      </c>
      <c r="BF138" s="14">
        <f t="shared" si="54"/>
        <v>0</v>
      </c>
      <c r="BG138" s="15"/>
    </row>
    <row r="139" spans="1:59" s="24" customFormat="1" ht="18" customHeight="1" x14ac:dyDescent="0.2">
      <c r="A139" s="7">
        <v>1</v>
      </c>
      <c r="B139" s="25"/>
      <c r="C139" s="66"/>
      <c r="D139" s="66"/>
      <c r="E139" s="18" t="s">
        <v>19</v>
      </c>
      <c r="F139" s="18">
        <v>208430895.19999999</v>
      </c>
      <c r="G139" s="18">
        <v>0</v>
      </c>
      <c r="H139" s="18"/>
      <c r="I139" s="18"/>
      <c r="J139" s="18"/>
      <c r="K139" s="18"/>
      <c r="L139" s="18"/>
      <c r="M139" s="18"/>
      <c r="N139" s="18"/>
      <c r="O139" s="18"/>
      <c r="P139" s="18">
        <v>208430895.19999999</v>
      </c>
      <c r="Q139" s="18">
        <v>93958.84</v>
      </c>
      <c r="R139" s="18">
        <v>0</v>
      </c>
      <c r="S139" s="18"/>
      <c r="T139" s="18"/>
      <c r="U139" s="18"/>
      <c r="V139" s="18"/>
      <c r="W139" s="18"/>
      <c r="X139" s="18"/>
      <c r="Y139" s="18"/>
      <c r="Z139" s="18"/>
      <c r="AA139" s="18">
        <v>93958.84</v>
      </c>
      <c r="AB139" s="18">
        <v>168019524.80000001</v>
      </c>
      <c r="AC139" s="18">
        <v>0</v>
      </c>
      <c r="AD139" s="18"/>
      <c r="AE139" s="18"/>
      <c r="AF139" s="18"/>
      <c r="AG139" s="18"/>
      <c r="AH139" s="18"/>
      <c r="AI139" s="18"/>
      <c r="AJ139" s="18"/>
      <c r="AK139" s="18"/>
      <c r="AL139" s="18">
        <v>168019524.80000001</v>
      </c>
      <c r="AM139" s="18">
        <v>1095680.6399999999</v>
      </c>
      <c r="AN139" s="18">
        <v>0</v>
      </c>
      <c r="AO139" s="18"/>
      <c r="AP139" s="18"/>
      <c r="AQ139" s="18"/>
      <c r="AR139" s="18"/>
      <c r="AS139" s="18"/>
      <c r="AT139" s="18"/>
      <c r="AU139" s="18"/>
      <c r="AV139" s="18"/>
      <c r="AW139" s="19">
        <f t="shared" si="45"/>
        <v>377640059.48000002</v>
      </c>
      <c r="AX139" s="20">
        <f t="shared" si="46"/>
        <v>0</v>
      </c>
      <c r="AY139" s="20">
        <f t="shared" si="47"/>
        <v>0</v>
      </c>
      <c r="AZ139" s="20">
        <f t="shared" si="48"/>
        <v>0</v>
      </c>
      <c r="BA139" s="20">
        <f t="shared" si="49"/>
        <v>0</v>
      </c>
      <c r="BB139" s="20">
        <f t="shared" si="50"/>
        <v>0</v>
      </c>
      <c r="BC139" s="20">
        <f t="shared" si="51"/>
        <v>0</v>
      </c>
      <c r="BD139" s="20">
        <f t="shared" si="52"/>
        <v>0</v>
      </c>
      <c r="BE139" s="20">
        <f t="shared" si="53"/>
        <v>0</v>
      </c>
      <c r="BF139" s="20">
        <f t="shared" si="54"/>
        <v>0</v>
      </c>
      <c r="BG139" s="21">
        <f t="shared" ref="BG139:BG201" si="55">BF139+BC139+BB139+AX139+AW139</f>
        <v>377640059.48000002</v>
      </c>
    </row>
    <row r="140" spans="1:59" s="24" customFormat="1" ht="18" customHeight="1" x14ac:dyDescent="0.2">
      <c r="A140" s="7"/>
      <c r="B140" s="25"/>
      <c r="C140" s="65">
        <v>72</v>
      </c>
      <c r="D140" s="65" t="s">
        <v>205</v>
      </c>
      <c r="E140" s="12" t="s">
        <v>18</v>
      </c>
      <c r="F140" s="18"/>
      <c r="G140" s="18"/>
      <c r="H140" s="18"/>
      <c r="I140" s="18"/>
      <c r="J140" s="18"/>
      <c r="K140" s="18">
        <v>5650</v>
      </c>
      <c r="L140" s="18"/>
      <c r="M140" s="18"/>
      <c r="N140" s="18"/>
      <c r="O140" s="18"/>
      <c r="P140" s="12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2"/>
      <c r="AB140" s="18"/>
      <c r="AC140" s="18"/>
      <c r="AD140" s="18"/>
      <c r="AE140" s="18"/>
      <c r="AF140" s="18"/>
      <c r="AG140" s="18">
        <v>2350</v>
      </c>
      <c r="AH140" s="18"/>
      <c r="AI140" s="18"/>
      <c r="AJ140" s="18"/>
      <c r="AK140" s="18"/>
      <c r="AL140" s="12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9">
        <f t="shared" si="45"/>
        <v>0</v>
      </c>
      <c r="AX140" s="20">
        <f t="shared" si="46"/>
        <v>0</v>
      </c>
      <c r="AY140" s="20">
        <f t="shared" si="47"/>
        <v>0</v>
      </c>
      <c r="AZ140" s="20">
        <f t="shared" si="48"/>
        <v>0</v>
      </c>
      <c r="BA140" s="20">
        <f t="shared" si="49"/>
        <v>0</v>
      </c>
      <c r="BB140" s="20">
        <f t="shared" si="50"/>
        <v>8000</v>
      </c>
      <c r="BC140" s="20">
        <f t="shared" si="51"/>
        <v>0</v>
      </c>
      <c r="BD140" s="20">
        <f t="shared" si="52"/>
        <v>0</v>
      </c>
      <c r="BE140" s="20">
        <f t="shared" si="53"/>
        <v>0</v>
      </c>
      <c r="BF140" s="20">
        <f t="shared" si="54"/>
        <v>0</v>
      </c>
      <c r="BG140" s="21"/>
    </row>
    <row r="141" spans="1:59" s="24" customFormat="1" ht="18" customHeight="1" x14ac:dyDescent="0.2">
      <c r="A141" s="7"/>
      <c r="B141" s="25"/>
      <c r="C141" s="66"/>
      <c r="D141" s="66"/>
      <c r="E141" s="18" t="s">
        <v>19</v>
      </c>
      <c r="F141" s="18"/>
      <c r="G141" s="18"/>
      <c r="H141" s="18"/>
      <c r="I141" s="18"/>
      <c r="J141" s="18"/>
      <c r="K141" s="18">
        <v>38646651.799999997</v>
      </c>
      <c r="L141" s="18"/>
      <c r="M141" s="18"/>
      <c r="N141" s="18"/>
      <c r="O141" s="18"/>
      <c r="P141" s="18">
        <v>38646651.799999997</v>
      </c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>
        <v>0</v>
      </c>
      <c r="AB141" s="18"/>
      <c r="AC141" s="18"/>
      <c r="AD141" s="18"/>
      <c r="AE141" s="18"/>
      <c r="AF141" s="18"/>
      <c r="AG141" s="18">
        <v>16093648.199999999</v>
      </c>
      <c r="AH141" s="18"/>
      <c r="AI141" s="18"/>
      <c r="AJ141" s="18"/>
      <c r="AK141" s="18"/>
      <c r="AL141" s="18">
        <v>16093648.199999999</v>
      </c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9">
        <f t="shared" si="45"/>
        <v>0</v>
      </c>
      <c r="AX141" s="20">
        <f t="shared" si="46"/>
        <v>0</v>
      </c>
      <c r="AY141" s="20">
        <f t="shared" si="47"/>
        <v>0</v>
      </c>
      <c r="AZ141" s="20">
        <f t="shared" si="48"/>
        <v>0</v>
      </c>
      <c r="BA141" s="20">
        <f t="shared" si="49"/>
        <v>0</v>
      </c>
      <c r="BB141" s="20">
        <f t="shared" si="50"/>
        <v>54740300</v>
      </c>
      <c r="BC141" s="20">
        <f t="shared" si="51"/>
        <v>0</v>
      </c>
      <c r="BD141" s="20">
        <f t="shared" si="52"/>
        <v>0</v>
      </c>
      <c r="BE141" s="20">
        <f t="shared" si="53"/>
        <v>0</v>
      </c>
      <c r="BF141" s="20">
        <f t="shared" si="54"/>
        <v>0</v>
      </c>
      <c r="BG141" s="21">
        <f t="shared" si="55"/>
        <v>54740300</v>
      </c>
    </row>
    <row r="142" spans="1:59" s="16" customFormat="1" ht="18" customHeight="1" x14ac:dyDescent="0.2">
      <c r="A142" s="7">
        <v>1</v>
      </c>
      <c r="B142" s="26"/>
      <c r="C142" s="65">
        <v>73</v>
      </c>
      <c r="D142" s="65" t="s">
        <v>209</v>
      </c>
      <c r="E142" s="12" t="s">
        <v>18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3">
        <f t="shared" si="45"/>
        <v>0</v>
      </c>
      <c r="AX142" s="14">
        <f t="shared" si="46"/>
        <v>0</v>
      </c>
      <c r="AY142" s="14">
        <f t="shared" si="47"/>
        <v>0</v>
      </c>
      <c r="AZ142" s="14">
        <f t="shared" si="48"/>
        <v>0</v>
      </c>
      <c r="BA142" s="14">
        <f t="shared" si="49"/>
        <v>0</v>
      </c>
      <c r="BB142" s="14">
        <f t="shared" si="50"/>
        <v>0</v>
      </c>
      <c r="BC142" s="14">
        <f t="shared" si="51"/>
        <v>0</v>
      </c>
      <c r="BD142" s="14">
        <f t="shared" si="52"/>
        <v>0</v>
      </c>
      <c r="BE142" s="14">
        <f t="shared" si="53"/>
        <v>0</v>
      </c>
      <c r="BF142" s="14">
        <f t="shared" si="54"/>
        <v>0</v>
      </c>
      <c r="BG142" s="15"/>
    </row>
    <row r="143" spans="1:59" s="24" customFormat="1" ht="18" customHeight="1" x14ac:dyDescent="0.2">
      <c r="A143" s="7">
        <v>1</v>
      </c>
      <c r="B143" s="25"/>
      <c r="C143" s="66"/>
      <c r="D143" s="66"/>
      <c r="E143" s="18" t="s">
        <v>19</v>
      </c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9">
        <f t="shared" si="45"/>
        <v>0</v>
      </c>
      <c r="AX143" s="20">
        <f t="shared" si="46"/>
        <v>0</v>
      </c>
      <c r="AY143" s="20">
        <f t="shared" si="47"/>
        <v>0</v>
      </c>
      <c r="AZ143" s="20">
        <f t="shared" si="48"/>
        <v>0</v>
      </c>
      <c r="BA143" s="20">
        <f t="shared" si="49"/>
        <v>0</v>
      </c>
      <c r="BB143" s="20">
        <f t="shared" si="50"/>
        <v>0</v>
      </c>
      <c r="BC143" s="20">
        <f t="shared" si="51"/>
        <v>0</v>
      </c>
      <c r="BD143" s="20">
        <f t="shared" si="52"/>
        <v>0</v>
      </c>
      <c r="BE143" s="20">
        <f t="shared" si="53"/>
        <v>0</v>
      </c>
      <c r="BF143" s="20">
        <f t="shared" si="54"/>
        <v>0</v>
      </c>
      <c r="BG143" s="21">
        <f t="shared" si="55"/>
        <v>0</v>
      </c>
    </row>
    <row r="144" spans="1:59" s="16" customFormat="1" ht="18" customHeight="1" x14ac:dyDescent="0.2">
      <c r="A144" s="7">
        <v>1</v>
      </c>
      <c r="B144" s="26"/>
      <c r="C144" s="65">
        <v>74</v>
      </c>
      <c r="D144" s="65" t="s">
        <v>198</v>
      </c>
      <c r="E144" s="12" t="s">
        <v>18</v>
      </c>
      <c r="F144" s="12"/>
      <c r="G144" s="12"/>
      <c r="H144" s="12"/>
      <c r="I144" s="12">
        <v>302</v>
      </c>
      <c r="J144" s="12"/>
      <c r="K144" s="12"/>
      <c r="L144" s="12"/>
      <c r="M144" s="12"/>
      <c r="N144" s="12"/>
      <c r="O144" s="12">
        <v>92</v>
      </c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>
        <v>244</v>
      </c>
      <c r="AF144" s="12"/>
      <c r="AG144" s="12"/>
      <c r="AH144" s="12"/>
      <c r="AI144" s="12"/>
      <c r="AJ144" s="12"/>
      <c r="AK144" s="12">
        <v>104</v>
      </c>
      <c r="AL144" s="12"/>
      <c r="AM144" s="12"/>
      <c r="AN144" s="12"/>
      <c r="AO144" s="12"/>
      <c r="AP144" s="12">
        <v>4</v>
      </c>
      <c r="AQ144" s="12"/>
      <c r="AR144" s="12"/>
      <c r="AS144" s="12"/>
      <c r="AT144" s="12"/>
      <c r="AU144" s="12"/>
      <c r="AV144" s="12"/>
      <c r="AW144" s="13">
        <f t="shared" si="45"/>
        <v>0</v>
      </c>
      <c r="AX144" s="14">
        <f t="shared" si="46"/>
        <v>0</v>
      </c>
      <c r="AY144" s="14">
        <f t="shared" si="47"/>
        <v>0</v>
      </c>
      <c r="AZ144" s="14">
        <f t="shared" si="48"/>
        <v>550</v>
      </c>
      <c r="BA144" s="14">
        <f t="shared" si="49"/>
        <v>0</v>
      </c>
      <c r="BB144" s="14">
        <f t="shared" si="50"/>
        <v>0</v>
      </c>
      <c r="BC144" s="14">
        <f t="shared" si="51"/>
        <v>0</v>
      </c>
      <c r="BD144" s="14">
        <f t="shared" si="52"/>
        <v>0</v>
      </c>
      <c r="BE144" s="14">
        <f t="shared" si="53"/>
        <v>0</v>
      </c>
      <c r="BF144" s="14">
        <f t="shared" si="54"/>
        <v>196</v>
      </c>
      <c r="BG144" s="15"/>
    </row>
    <row r="145" spans="1:59" s="24" customFormat="1" ht="18" customHeight="1" x14ac:dyDescent="0.2">
      <c r="A145" s="7">
        <v>1</v>
      </c>
      <c r="B145" s="25"/>
      <c r="C145" s="66"/>
      <c r="D145" s="66"/>
      <c r="E145" s="18" t="s">
        <v>19</v>
      </c>
      <c r="F145" s="18"/>
      <c r="G145" s="18">
        <v>713396.32</v>
      </c>
      <c r="H145" s="18"/>
      <c r="I145" s="18">
        <v>713396.32</v>
      </c>
      <c r="J145" s="18"/>
      <c r="K145" s="18"/>
      <c r="L145" s="18"/>
      <c r="M145" s="18"/>
      <c r="N145" s="18"/>
      <c r="O145" s="18">
        <v>3415094.24</v>
      </c>
      <c r="P145" s="18">
        <v>4128490.56</v>
      </c>
      <c r="Q145" s="18"/>
      <c r="R145" s="18">
        <v>0</v>
      </c>
      <c r="S145" s="18"/>
      <c r="T145" s="18"/>
      <c r="U145" s="18"/>
      <c r="V145" s="18"/>
      <c r="W145" s="18"/>
      <c r="X145" s="18"/>
      <c r="Y145" s="18"/>
      <c r="Z145" s="18"/>
      <c r="AA145" s="18">
        <v>0</v>
      </c>
      <c r="AB145" s="18"/>
      <c r="AC145" s="18">
        <v>512561.09</v>
      </c>
      <c r="AD145" s="18"/>
      <c r="AE145" s="18">
        <v>512561.09</v>
      </c>
      <c r="AF145" s="18"/>
      <c r="AG145" s="18"/>
      <c r="AH145" s="18"/>
      <c r="AI145" s="18"/>
      <c r="AJ145" s="18"/>
      <c r="AK145" s="18">
        <v>3640885.6</v>
      </c>
      <c r="AL145" s="18">
        <v>4153446.69</v>
      </c>
      <c r="AM145" s="18"/>
      <c r="AN145" s="18">
        <v>6160.59</v>
      </c>
      <c r="AO145" s="18"/>
      <c r="AP145" s="18">
        <v>6160.59</v>
      </c>
      <c r="AQ145" s="18"/>
      <c r="AR145" s="18"/>
      <c r="AS145" s="18"/>
      <c r="AT145" s="18"/>
      <c r="AU145" s="18"/>
      <c r="AV145" s="18"/>
      <c r="AW145" s="19">
        <f t="shared" si="45"/>
        <v>0</v>
      </c>
      <c r="AX145" s="20">
        <f t="shared" si="46"/>
        <v>1232118</v>
      </c>
      <c r="AY145" s="20">
        <f t="shared" si="47"/>
        <v>0</v>
      </c>
      <c r="AZ145" s="20">
        <f t="shared" si="48"/>
        <v>1232118</v>
      </c>
      <c r="BA145" s="20">
        <f t="shared" si="49"/>
        <v>0</v>
      </c>
      <c r="BB145" s="20">
        <f t="shared" si="50"/>
        <v>0</v>
      </c>
      <c r="BC145" s="20">
        <f t="shared" si="51"/>
        <v>0</v>
      </c>
      <c r="BD145" s="20">
        <f t="shared" si="52"/>
        <v>0</v>
      </c>
      <c r="BE145" s="20">
        <f t="shared" si="53"/>
        <v>0</v>
      </c>
      <c r="BF145" s="20">
        <f t="shared" si="54"/>
        <v>7055979.8399999999</v>
      </c>
      <c r="BG145" s="21">
        <f t="shared" si="55"/>
        <v>8288097.8399999999</v>
      </c>
    </row>
    <row r="146" spans="1:59" s="29" customFormat="1" ht="22.9" customHeight="1" x14ac:dyDescent="0.2">
      <c r="A146" s="7">
        <v>1</v>
      </c>
      <c r="B146" s="27"/>
      <c r="C146" s="65"/>
      <c r="D146" s="68" t="s">
        <v>117</v>
      </c>
      <c r="E146" s="28" t="s">
        <v>18</v>
      </c>
      <c r="F146" s="28">
        <f t="shared" ref="F146:O146" si="56">F110+F112+F114+F116+F118+F120+F122+F124+F126+F128+F130+F132+F134+F136+F138+F140+F142+F144</f>
        <v>44728</v>
      </c>
      <c r="G146" s="28">
        <f t="shared" si="56"/>
        <v>0</v>
      </c>
      <c r="H146" s="28">
        <f t="shared" si="56"/>
        <v>501087</v>
      </c>
      <c r="I146" s="28">
        <f t="shared" si="56"/>
        <v>268794</v>
      </c>
      <c r="J146" s="28">
        <f t="shared" si="56"/>
        <v>72665</v>
      </c>
      <c r="K146" s="28">
        <f t="shared" si="56"/>
        <v>8408</v>
      </c>
      <c r="L146" s="28">
        <f t="shared" si="56"/>
        <v>30076</v>
      </c>
      <c r="M146" s="28">
        <f t="shared" si="56"/>
        <v>140</v>
      </c>
      <c r="N146" s="28">
        <f t="shared" si="56"/>
        <v>0</v>
      </c>
      <c r="O146" s="28">
        <f t="shared" si="56"/>
        <v>7120</v>
      </c>
      <c r="P146" s="12"/>
      <c r="Q146" s="28">
        <f t="shared" ref="Q146:Z146" si="57">Q110+Q112+Q114+Q116+Q118+Q120+Q122+Q124+Q126+Q128+Q130+Q132+Q134+Q136+Q138+Q140+Q142+Q144</f>
        <v>20</v>
      </c>
      <c r="R146" s="28">
        <f t="shared" si="57"/>
        <v>0</v>
      </c>
      <c r="S146" s="28">
        <f t="shared" si="57"/>
        <v>207</v>
      </c>
      <c r="T146" s="28">
        <f t="shared" si="57"/>
        <v>132</v>
      </c>
      <c r="U146" s="28">
        <f t="shared" si="57"/>
        <v>11</v>
      </c>
      <c r="V146" s="28">
        <f t="shared" si="57"/>
        <v>0</v>
      </c>
      <c r="W146" s="28">
        <f t="shared" si="57"/>
        <v>3</v>
      </c>
      <c r="X146" s="28">
        <f t="shared" si="57"/>
        <v>0</v>
      </c>
      <c r="Y146" s="28">
        <f t="shared" si="57"/>
        <v>0</v>
      </c>
      <c r="Z146" s="28">
        <f t="shared" si="57"/>
        <v>0</v>
      </c>
      <c r="AA146" s="12"/>
      <c r="AB146" s="28">
        <f t="shared" ref="AB146:AK146" si="58">AB110+AB112+AB114+AB116+AB118+AB120+AB122+AB124+AB126+AB128+AB130+AB132+AB134+AB136+AB138+AB140+AB142+AB144</f>
        <v>36056</v>
      </c>
      <c r="AC146" s="28">
        <f t="shared" si="58"/>
        <v>0</v>
      </c>
      <c r="AD146" s="28">
        <f t="shared" si="58"/>
        <v>330341</v>
      </c>
      <c r="AE146" s="28">
        <f t="shared" si="58"/>
        <v>204359</v>
      </c>
      <c r="AF146" s="28">
        <f t="shared" si="58"/>
        <v>50663</v>
      </c>
      <c r="AG146" s="28">
        <f t="shared" si="58"/>
        <v>3592</v>
      </c>
      <c r="AH146" s="28">
        <f t="shared" si="58"/>
        <v>18835</v>
      </c>
      <c r="AI146" s="28">
        <f t="shared" si="58"/>
        <v>96</v>
      </c>
      <c r="AJ146" s="28">
        <f t="shared" si="58"/>
        <v>0</v>
      </c>
      <c r="AK146" s="28">
        <f t="shared" si="58"/>
        <v>5672</v>
      </c>
      <c r="AL146" s="12"/>
      <c r="AM146" s="28">
        <f t="shared" ref="AM146:AV146" si="59">AM110+AM112+AM114+AM116+AM118+AM120+AM122+AM124+AM126+AM128+AM130+AM132+AM134+AM136+AM138+AM140+AM142+AM144</f>
        <v>236</v>
      </c>
      <c r="AN146" s="28">
        <f t="shared" si="59"/>
        <v>0</v>
      </c>
      <c r="AO146" s="28">
        <f t="shared" si="59"/>
        <v>2410</v>
      </c>
      <c r="AP146" s="28">
        <f t="shared" si="59"/>
        <v>1454.2352941176468</v>
      </c>
      <c r="AQ146" s="28">
        <f t="shared" si="59"/>
        <v>267</v>
      </c>
      <c r="AR146" s="28">
        <f t="shared" si="59"/>
        <v>0</v>
      </c>
      <c r="AS146" s="28">
        <f t="shared" si="59"/>
        <v>117</v>
      </c>
      <c r="AT146" s="28">
        <f t="shared" si="59"/>
        <v>0</v>
      </c>
      <c r="AU146" s="28">
        <f t="shared" si="59"/>
        <v>0</v>
      </c>
      <c r="AV146" s="28">
        <f t="shared" si="59"/>
        <v>24</v>
      </c>
      <c r="AW146" s="13">
        <f t="shared" ref="AW146:BF146" si="60">AW110+AW112+AW114+AW116+AW118+AW120+AW122+AW124+AW126+AW128+AW130+AW132+AW134+AW136+AW138+AW140+AW142+AW144</f>
        <v>81040</v>
      </c>
      <c r="AX146" s="14">
        <f t="shared" si="60"/>
        <v>0</v>
      </c>
      <c r="AY146" s="14">
        <f t="shared" si="60"/>
        <v>834045</v>
      </c>
      <c r="AZ146" s="14">
        <f t="shared" si="60"/>
        <v>474739.23529411765</v>
      </c>
      <c r="BA146" s="14">
        <f t="shared" si="60"/>
        <v>123606</v>
      </c>
      <c r="BB146" s="14">
        <f t="shared" si="60"/>
        <v>12000</v>
      </c>
      <c r="BC146" s="14">
        <f t="shared" si="60"/>
        <v>49031</v>
      </c>
      <c r="BD146" s="14">
        <f t="shared" si="60"/>
        <v>236</v>
      </c>
      <c r="BE146" s="14">
        <f t="shared" si="60"/>
        <v>0</v>
      </c>
      <c r="BF146" s="14">
        <f t="shared" si="60"/>
        <v>12816</v>
      </c>
      <c r="BG146" s="15"/>
    </row>
    <row r="147" spans="1:59" s="33" customFormat="1" ht="22.5" customHeight="1" x14ac:dyDescent="0.2">
      <c r="A147" s="7">
        <v>1</v>
      </c>
      <c r="B147" s="30"/>
      <c r="C147" s="66"/>
      <c r="D147" s="69"/>
      <c r="E147" s="31" t="s">
        <v>19</v>
      </c>
      <c r="F147" s="31">
        <f t="shared" ref="F147:O147" si="61">F111+F113+F115+F117+F119+F121+F123+F125+F127+F129+F131+F133+F135+F137+F139+F141+F143+F145</f>
        <v>208430895.19999999</v>
      </c>
      <c r="G147" s="31">
        <f t="shared" si="61"/>
        <v>1035020771.1631601</v>
      </c>
      <c r="H147" s="31">
        <f t="shared" si="61"/>
        <v>428830282.72439992</v>
      </c>
      <c r="I147" s="31">
        <f t="shared" si="61"/>
        <v>535473401.63231999</v>
      </c>
      <c r="J147" s="31">
        <f t="shared" si="61"/>
        <v>70717086.806440011</v>
      </c>
      <c r="K147" s="31">
        <f t="shared" si="61"/>
        <v>57501643.599999994</v>
      </c>
      <c r="L147" s="31">
        <f t="shared" si="61"/>
        <v>1367677470.8699999</v>
      </c>
      <c r="M147" s="31">
        <f t="shared" si="61"/>
        <v>25002525</v>
      </c>
      <c r="N147" s="31">
        <f t="shared" si="61"/>
        <v>0</v>
      </c>
      <c r="O147" s="31">
        <f t="shared" si="61"/>
        <v>173375387.36000001</v>
      </c>
      <c r="P147" s="18">
        <f t="shared" ref="P147" si="62">O147+L147+K147+G147+F147</f>
        <v>2842006168.1931601</v>
      </c>
      <c r="Q147" s="31">
        <f t="shared" ref="Q147:Z147" si="63">Q111+Q113+Q115+Q117+Q119+Q121+Q123+Q125+Q127+Q129+Q131+Q133+Q135+Q137+Q139+Q141+Q143+Q145</f>
        <v>93958.84</v>
      </c>
      <c r="R147" s="31">
        <f t="shared" si="63"/>
        <v>395958.26783999999</v>
      </c>
      <c r="S147" s="31">
        <f t="shared" si="63"/>
        <v>180825.2452</v>
      </c>
      <c r="T147" s="31">
        <f t="shared" si="63"/>
        <v>203979.92144000001</v>
      </c>
      <c r="U147" s="31">
        <f t="shared" si="63"/>
        <v>11153.101200000001</v>
      </c>
      <c r="V147" s="31">
        <f t="shared" si="63"/>
        <v>0</v>
      </c>
      <c r="W147" s="31">
        <f t="shared" si="63"/>
        <v>127006.095</v>
      </c>
      <c r="X147" s="31">
        <f t="shared" si="63"/>
        <v>0</v>
      </c>
      <c r="Y147" s="31">
        <f t="shared" si="63"/>
        <v>0</v>
      </c>
      <c r="Z147" s="31">
        <f t="shared" si="63"/>
        <v>0</v>
      </c>
      <c r="AA147" s="18">
        <f t="shared" ref="AA147" si="64">Z147+W147+V147+R147+Q147</f>
        <v>616923.20283999993</v>
      </c>
      <c r="AB147" s="31">
        <f t="shared" ref="AB147:AK147" si="65">AB111+AB113+AB115+AB117+AB119+AB121+AB123+AB125+AB127+AB129+AB131+AB133+AB135+AB137+AB139+AB141+AB143+AB145</f>
        <v>168019524.80000001</v>
      </c>
      <c r="AC147" s="31">
        <f t="shared" si="65"/>
        <v>715410276.50696015</v>
      </c>
      <c r="AD147" s="31">
        <f t="shared" si="65"/>
        <v>278785597.26800007</v>
      </c>
      <c r="AE147" s="31">
        <f t="shared" si="65"/>
        <v>387318033.41231996</v>
      </c>
      <c r="AF147" s="31">
        <f t="shared" si="65"/>
        <v>49306645.826639995</v>
      </c>
      <c r="AG147" s="31">
        <f t="shared" si="65"/>
        <v>24608806.32</v>
      </c>
      <c r="AH147" s="31">
        <f t="shared" si="65"/>
        <v>898878576.19000006</v>
      </c>
      <c r="AI147" s="31">
        <f t="shared" si="65"/>
        <v>16390866.770000001</v>
      </c>
      <c r="AJ147" s="31">
        <f t="shared" si="65"/>
        <v>0</v>
      </c>
      <c r="AK147" s="31">
        <f t="shared" si="65"/>
        <v>150207430.47</v>
      </c>
      <c r="AL147" s="18">
        <f t="shared" ref="AL147" si="66">AK147+AH147+AG147+AC147+AB147</f>
        <v>1957124614.2869604</v>
      </c>
      <c r="AM147" s="31">
        <f t="shared" ref="AM147:AV147" si="67">AM111+AM113+AM115+AM117+AM119+AM121+AM123+AM125+AM127+AM129+AM131+AM133+AM135+AM137+AM139+AM141+AM143+AM145</f>
        <v>1095680.6399999999</v>
      </c>
      <c r="AN147" s="31">
        <f t="shared" si="67"/>
        <v>5108592.0020399988</v>
      </c>
      <c r="AO147" s="31">
        <f t="shared" si="67"/>
        <v>2109123.3424</v>
      </c>
      <c r="AP147" s="31">
        <f t="shared" si="67"/>
        <v>2738523.0739199999</v>
      </c>
      <c r="AQ147" s="31">
        <f t="shared" si="67"/>
        <v>260945.58572000003</v>
      </c>
      <c r="AR147" s="31">
        <f t="shared" si="67"/>
        <v>0</v>
      </c>
      <c r="AS147" s="31">
        <f t="shared" si="67"/>
        <v>4596841.2700000005</v>
      </c>
      <c r="AT147" s="31">
        <f t="shared" si="67"/>
        <v>0</v>
      </c>
      <c r="AU147" s="31">
        <f t="shared" si="67"/>
        <v>0</v>
      </c>
      <c r="AV147" s="31">
        <f t="shared" si="67"/>
        <v>478972.88</v>
      </c>
      <c r="AW147" s="32">
        <f t="shared" ref="AW147:BG147" si="68">AW111+AW113+AW115+AW117+AW119+AW121+AW123+AW125+AW127+AW129+AW131+AW133+AW135+AW137+AW139+AW141+AW143+AW145</f>
        <v>377640059.48000002</v>
      </c>
      <c r="AX147" s="32">
        <f t="shared" si="68"/>
        <v>1755935597.9400001</v>
      </c>
      <c r="AY147" s="32">
        <f t="shared" si="68"/>
        <v>709905828.58000004</v>
      </c>
      <c r="AZ147" s="32">
        <f t="shared" si="68"/>
        <v>925733938.03999984</v>
      </c>
      <c r="BA147" s="32">
        <f t="shared" si="68"/>
        <v>120295831.32000001</v>
      </c>
      <c r="BB147" s="32">
        <f>BB111+BB113+BB115+BB117+BB119+BB121+BB123+BB125+BB127+BB129+BB131+BB133+BB135+BB137+BB139+BB141+BB143+BB145</f>
        <v>82110449.920000002</v>
      </c>
      <c r="BC147" s="32">
        <f t="shared" si="68"/>
        <v>2271279894.4249997</v>
      </c>
      <c r="BD147" s="32">
        <f t="shared" si="68"/>
        <v>41393391.769999996</v>
      </c>
      <c r="BE147" s="32">
        <f t="shared" si="68"/>
        <v>0</v>
      </c>
      <c r="BF147" s="32">
        <f t="shared" si="68"/>
        <v>324061790.70999998</v>
      </c>
      <c r="BG147" s="32">
        <f t="shared" si="68"/>
        <v>4811027792.4750004</v>
      </c>
    </row>
    <row r="148" spans="1:59" s="16" customFormat="1" ht="19.5" customHeight="1" x14ac:dyDescent="0.2">
      <c r="A148" s="7">
        <v>1</v>
      </c>
      <c r="B148" s="11" t="s">
        <v>118</v>
      </c>
      <c r="C148" s="65">
        <v>75</v>
      </c>
      <c r="D148" s="65" t="s">
        <v>119</v>
      </c>
      <c r="E148" s="12" t="s">
        <v>18</v>
      </c>
      <c r="F148" s="12">
        <v>7780</v>
      </c>
      <c r="G148" s="12"/>
      <c r="H148" s="12">
        <v>87158</v>
      </c>
      <c r="I148" s="12">
        <v>57632</v>
      </c>
      <c r="J148" s="12">
        <v>35174</v>
      </c>
      <c r="K148" s="12"/>
      <c r="L148" s="12">
        <v>7188</v>
      </c>
      <c r="M148" s="12"/>
      <c r="N148" s="12"/>
      <c r="O148" s="12">
        <v>3000</v>
      </c>
      <c r="P148" s="12"/>
      <c r="Q148" s="12">
        <v>8</v>
      </c>
      <c r="R148" s="12"/>
      <c r="S148" s="12">
        <v>81</v>
      </c>
      <c r="T148" s="12">
        <v>53</v>
      </c>
      <c r="U148" s="12"/>
      <c r="V148" s="12"/>
      <c r="W148" s="12">
        <v>8</v>
      </c>
      <c r="X148" s="12"/>
      <c r="Y148" s="12"/>
      <c r="Z148" s="12"/>
      <c r="AA148" s="12"/>
      <c r="AB148" s="12">
        <v>2180</v>
      </c>
      <c r="AC148" s="12"/>
      <c r="AD148" s="12">
        <v>24194</v>
      </c>
      <c r="AE148" s="12">
        <v>15998</v>
      </c>
      <c r="AF148" s="12">
        <v>7697</v>
      </c>
      <c r="AG148" s="12"/>
      <c r="AH148" s="12">
        <v>1530</v>
      </c>
      <c r="AI148" s="12"/>
      <c r="AJ148" s="12"/>
      <c r="AK148" s="12">
        <v>816</v>
      </c>
      <c r="AL148" s="12"/>
      <c r="AM148" s="12">
        <v>48</v>
      </c>
      <c r="AN148" s="12"/>
      <c r="AO148" s="12">
        <v>477</v>
      </c>
      <c r="AP148" s="12">
        <v>317</v>
      </c>
      <c r="AQ148" s="12">
        <v>129</v>
      </c>
      <c r="AR148" s="12"/>
      <c r="AS148" s="12">
        <v>16</v>
      </c>
      <c r="AT148" s="12"/>
      <c r="AU148" s="12"/>
      <c r="AV148" s="12">
        <v>12</v>
      </c>
      <c r="AW148" s="13">
        <f t="shared" ref="AW148:AW179" si="69">AM148+AB148+Q148+F148</f>
        <v>10016</v>
      </c>
      <c r="AX148" s="14">
        <f t="shared" ref="AX148:AX179" si="70">AN148+AC148+R148+G148</f>
        <v>0</v>
      </c>
      <c r="AY148" s="14">
        <f t="shared" ref="AY148:AY179" si="71">AO148+AD148+S148+H148</f>
        <v>111910</v>
      </c>
      <c r="AZ148" s="14">
        <f t="shared" ref="AZ148:AZ179" si="72">AP148+AE148+T148+I148</f>
        <v>74000</v>
      </c>
      <c r="BA148" s="14">
        <f t="shared" ref="BA148:BA179" si="73">AQ148+AF148+U148+J148</f>
        <v>43000</v>
      </c>
      <c r="BB148" s="14">
        <f t="shared" ref="BB148:BB179" si="74">AR148+AG148+V148+K148</f>
        <v>0</v>
      </c>
      <c r="BC148" s="14">
        <f t="shared" ref="BC148:BC179" si="75">AS148+AH148+W148+L148</f>
        <v>8742</v>
      </c>
      <c r="BD148" s="14">
        <f t="shared" ref="BD148:BD179" si="76">AT148+AI148+X148+M148</f>
        <v>0</v>
      </c>
      <c r="BE148" s="14">
        <f t="shared" ref="BE148:BE179" si="77">AU148+AJ148+Y148+N148</f>
        <v>0</v>
      </c>
      <c r="BF148" s="14">
        <f t="shared" ref="BF148:BF179" si="78">AV148+AK148+Z148+O148</f>
        <v>3828</v>
      </c>
      <c r="BG148" s="15"/>
    </row>
    <row r="149" spans="1:59" s="24" customFormat="1" ht="17.45" customHeight="1" x14ac:dyDescent="0.2">
      <c r="A149" s="7">
        <v>1</v>
      </c>
      <c r="B149" s="23"/>
      <c r="C149" s="66"/>
      <c r="D149" s="66"/>
      <c r="E149" s="18" t="s">
        <v>19</v>
      </c>
      <c r="F149" s="18">
        <v>42715923.200000003</v>
      </c>
      <c r="G149" s="18">
        <v>240163857.72999999</v>
      </c>
      <c r="H149" s="18">
        <v>81157503.400000006</v>
      </c>
      <c r="I149" s="18">
        <v>124774314.05</v>
      </c>
      <c r="J149" s="18">
        <v>34232040.280000001</v>
      </c>
      <c r="K149" s="18"/>
      <c r="L149" s="18">
        <v>268020678.69</v>
      </c>
      <c r="M149" s="18"/>
      <c r="N149" s="18"/>
      <c r="O149" s="18">
        <v>72311440.579999998</v>
      </c>
      <c r="P149" s="18">
        <v>623211900.20000005</v>
      </c>
      <c r="Q149" s="18">
        <v>40550.239999999998</v>
      </c>
      <c r="R149" s="18">
        <v>188084.07</v>
      </c>
      <c r="S149" s="18">
        <v>75129.27</v>
      </c>
      <c r="T149" s="18">
        <v>112954.8</v>
      </c>
      <c r="U149" s="18"/>
      <c r="V149" s="18"/>
      <c r="W149" s="18">
        <v>324873.55</v>
      </c>
      <c r="X149" s="18"/>
      <c r="Y149" s="18"/>
      <c r="Z149" s="18"/>
      <c r="AA149" s="18">
        <v>553507.86</v>
      </c>
      <c r="AB149" s="18">
        <v>11974725.52</v>
      </c>
      <c r="AC149" s="18">
        <v>64631827.989999995</v>
      </c>
      <c r="AD149" s="18">
        <v>22528049.32</v>
      </c>
      <c r="AE149" s="18">
        <v>34612904.329999998</v>
      </c>
      <c r="AF149" s="18">
        <v>7490874.3399999999</v>
      </c>
      <c r="AG149" s="18"/>
      <c r="AH149" s="18">
        <v>55878250.590000004</v>
      </c>
      <c r="AI149" s="18"/>
      <c r="AJ149" s="18"/>
      <c r="AK149" s="18">
        <v>19999066.789999999</v>
      </c>
      <c r="AL149" s="18">
        <v>152483870.89000002</v>
      </c>
      <c r="AM149" s="18">
        <v>254887</v>
      </c>
      <c r="AN149" s="18">
        <v>1242650.0899999999</v>
      </c>
      <c r="AO149" s="18">
        <v>445409.26</v>
      </c>
      <c r="AP149" s="18">
        <v>671695.45</v>
      </c>
      <c r="AQ149" s="18">
        <v>125545.38</v>
      </c>
      <c r="AR149" s="18"/>
      <c r="AS149" s="18">
        <v>649747.1</v>
      </c>
      <c r="AT149" s="18"/>
      <c r="AU149" s="18"/>
      <c r="AV149" s="18">
        <v>277764.82</v>
      </c>
      <c r="AW149" s="19">
        <f t="shared" si="69"/>
        <v>54986085.960000001</v>
      </c>
      <c r="AX149" s="20">
        <f t="shared" si="70"/>
        <v>306226419.88</v>
      </c>
      <c r="AY149" s="20">
        <f t="shared" si="71"/>
        <v>104206091.25</v>
      </c>
      <c r="AZ149" s="20">
        <f t="shared" si="72"/>
        <v>160171868.63</v>
      </c>
      <c r="BA149" s="20">
        <f t="shared" si="73"/>
        <v>41848460</v>
      </c>
      <c r="BB149" s="20">
        <f t="shared" si="74"/>
        <v>0</v>
      </c>
      <c r="BC149" s="20">
        <f t="shared" si="75"/>
        <v>324873549.93000001</v>
      </c>
      <c r="BD149" s="20">
        <f t="shared" si="76"/>
        <v>0</v>
      </c>
      <c r="BE149" s="20">
        <f t="shared" si="77"/>
        <v>0</v>
      </c>
      <c r="BF149" s="20">
        <f t="shared" si="78"/>
        <v>92588272.189999998</v>
      </c>
      <c r="BG149" s="21">
        <f t="shared" si="55"/>
        <v>778674327.96000004</v>
      </c>
    </row>
    <row r="150" spans="1:59" s="16" customFormat="1" ht="14.25" customHeight="1" x14ac:dyDescent="0.2">
      <c r="A150" s="7">
        <v>1</v>
      </c>
      <c r="B150" s="11" t="s">
        <v>120</v>
      </c>
      <c r="C150" s="65">
        <v>76</v>
      </c>
      <c r="D150" s="70" t="s">
        <v>121</v>
      </c>
      <c r="E150" s="12" t="s">
        <v>18</v>
      </c>
      <c r="F150" s="12"/>
      <c r="G150" s="12"/>
      <c r="H150" s="12">
        <v>3493</v>
      </c>
      <c r="I150" s="12">
        <v>13669</v>
      </c>
      <c r="J150" s="12"/>
      <c r="K150" s="12"/>
      <c r="L150" s="12"/>
      <c r="M150" s="12"/>
      <c r="N150" s="12"/>
      <c r="O150" s="12"/>
      <c r="P150" s="12"/>
      <c r="Q150" s="12"/>
      <c r="R150" s="12"/>
      <c r="S150" s="12">
        <v>0</v>
      </c>
      <c r="T150" s="12">
        <v>18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>
        <v>947</v>
      </c>
      <c r="AE150" s="12">
        <v>3898</v>
      </c>
      <c r="AF150" s="12"/>
      <c r="AG150" s="12"/>
      <c r="AH150" s="12"/>
      <c r="AI150" s="12"/>
      <c r="AJ150" s="12"/>
      <c r="AK150" s="12"/>
      <c r="AL150" s="12"/>
      <c r="AM150" s="12"/>
      <c r="AN150" s="12"/>
      <c r="AO150" s="12">
        <v>4</v>
      </c>
      <c r="AP150" s="12">
        <v>52.647058823527914</v>
      </c>
      <c r="AQ150" s="12"/>
      <c r="AR150" s="12"/>
      <c r="AS150" s="12"/>
      <c r="AT150" s="12"/>
      <c r="AU150" s="12"/>
      <c r="AV150" s="12"/>
      <c r="AW150" s="13">
        <f t="shared" si="69"/>
        <v>0</v>
      </c>
      <c r="AX150" s="14">
        <f t="shared" si="70"/>
        <v>0</v>
      </c>
      <c r="AY150" s="14">
        <f t="shared" si="71"/>
        <v>4444</v>
      </c>
      <c r="AZ150" s="14">
        <f t="shared" si="72"/>
        <v>17637.647058823528</v>
      </c>
      <c r="BA150" s="14">
        <f t="shared" si="73"/>
        <v>0</v>
      </c>
      <c r="BB150" s="14">
        <f t="shared" si="74"/>
        <v>0</v>
      </c>
      <c r="BC150" s="14">
        <f t="shared" si="75"/>
        <v>0</v>
      </c>
      <c r="BD150" s="14">
        <f t="shared" si="76"/>
        <v>0</v>
      </c>
      <c r="BE150" s="14">
        <f t="shared" si="77"/>
        <v>0</v>
      </c>
      <c r="BF150" s="14">
        <f t="shared" si="78"/>
        <v>0</v>
      </c>
      <c r="BG150" s="15"/>
    </row>
    <row r="151" spans="1:59" s="24" customFormat="1" ht="15.75" customHeight="1" x14ac:dyDescent="0.2">
      <c r="A151" s="7">
        <v>1</v>
      </c>
      <c r="B151" s="23"/>
      <c r="C151" s="66"/>
      <c r="D151" s="71"/>
      <c r="E151" s="18" t="s">
        <v>19</v>
      </c>
      <c r="F151" s="18"/>
      <c r="G151" s="18">
        <v>29887510.399999999</v>
      </c>
      <c r="H151" s="18">
        <v>2244061.4399999995</v>
      </c>
      <c r="I151" s="18">
        <v>27643448.960000001</v>
      </c>
      <c r="J151" s="18"/>
      <c r="K151" s="18"/>
      <c r="L151" s="18"/>
      <c r="M151" s="18"/>
      <c r="N151" s="18"/>
      <c r="O151" s="18"/>
      <c r="P151" s="18">
        <v>29887510.399999999</v>
      </c>
      <c r="Q151" s="18"/>
      <c r="R151" s="18">
        <v>35668.966400000005</v>
      </c>
      <c r="S151" s="18">
        <v>0</v>
      </c>
      <c r="T151" s="18">
        <v>35668.966400000005</v>
      </c>
      <c r="U151" s="18"/>
      <c r="V151" s="18"/>
      <c r="W151" s="18"/>
      <c r="X151" s="18"/>
      <c r="Y151" s="18"/>
      <c r="Z151" s="18"/>
      <c r="AA151" s="18">
        <v>35668.966400000005</v>
      </c>
      <c r="AB151" s="18"/>
      <c r="AC151" s="18">
        <v>8490965.0943999998</v>
      </c>
      <c r="AD151" s="18">
        <v>608123.52</v>
      </c>
      <c r="AE151" s="18">
        <v>7882841.5744000003</v>
      </c>
      <c r="AF151" s="18"/>
      <c r="AG151" s="18"/>
      <c r="AH151" s="18"/>
      <c r="AI151" s="18"/>
      <c r="AJ151" s="18"/>
      <c r="AK151" s="18"/>
      <c r="AL151" s="18">
        <v>8490965.0943999998</v>
      </c>
      <c r="AM151" s="18"/>
      <c r="AN151" s="18">
        <v>109861.93919999999</v>
      </c>
      <c r="AO151" s="18">
        <v>2855.04</v>
      </c>
      <c r="AP151" s="18">
        <v>107006.8992</v>
      </c>
      <c r="AQ151" s="18"/>
      <c r="AR151" s="18"/>
      <c r="AS151" s="18"/>
      <c r="AT151" s="18"/>
      <c r="AU151" s="18"/>
      <c r="AV151" s="18"/>
      <c r="AW151" s="19">
        <f t="shared" si="69"/>
        <v>0</v>
      </c>
      <c r="AX151" s="20">
        <f t="shared" si="70"/>
        <v>38524006.399999999</v>
      </c>
      <c r="AY151" s="20">
        <f t="shared" si="71"/>
        <v>2855039.9999999995</v>
      </c>
      <c r="AZ151" s="20">
        <f t="shared" si="72"/>
        <v>35668966.399999999</v>
      </c>
      <c r="BA151" s="20">
        <f t="shared" si="73"/>
        <v>0</v>
      </c>
      <c r="BB151" s="20">
        <f t="shared" si="74"/>
        <v>0</v>
      </c>
      <c r="BC151" s="20">
        <f t="shared" si="75"/>
        <v>0</v>
      </c>
      <c r="BD151" s="20">
        <f t="shared" si="76"/>
        <v>0</v>
      </c>
      <c r="BE151" s="20">
        <f t="shared" si="77"/>
        <v>0</v>
      </c>
      <c r="BF151" s="20">
        <f t="shared" si="78"/>
        <v>0</v>
      </c>
      <c r="BG151" s="21">
        <f t="shared" si="55"/>
        <v>38524006.399999999</v>
      </c>
    </row>
    <row r="152" spans="1:59" s="16" customFormat="1" ht="16.5" customHeight="1" x14ac:dyDescent="0.2">
      <c r="A152" s="7">
        <v>1</v>
      </c>
      <c r="B152" s="26" t="s">
        <v>122</v>
      </c>
      <c r="C152" s="65">
        <v>77</v>
      </c>
      <c r="D152" s="65" t="s">
        <v>123</v>
      </c>
      <c r="E152" s="12" t="s">
        <v>18</v>
      </c>
      <c r="F152" s="12">
        <v>1792</v>
      </c>
      <c r="G152" s="12"/>
      <c r="H152" s="12">
        <v>7241</v>
      </c>
      <c r="I152" s="12">
        <v>4317</v>
      </c>
      <c r="J152" s="12">
        <v>1837</v>
      </c>
      <c r="K152" s="12"/>
      <c r="L152" s="12">
        <v>712</v>
      </c>
      <c r="M152" s="12"/>
      <c r="N152" s="12"/>
      <c r="O152" s="12">
        <v>563</v>
      </c>
      <c r="P152" s="12"/>
      <c r="Q152" s="12">
        <v>4</v>
      </c>
      <c r="R152" s="12"/>
      <c r="S152" s="12">
        <v>11</v>
      </c>
      <c r="T152" s="12">
        <v>7</v>
      </c>
      <c r="U152" s="12"/>
      <c r="V152" s="12"/>
      <c r="W152" s="12"/>
      <c r="X152" s="12"/>
      <c r="Y152" s="12"/>
      <c r="Z152" s="12"/>
      <c r="AA152" s="12"/>
      <c r="AB152" s="12">
        <v>64</v>
      </c>
      <c r="AC152" s="12"/>
      <c r="AD152" s="12">
        <v>248</v>
      </c>
      <c r="AE152" s="12">
        <v>148</v>
      </c>
      <c r="AF152" s="12">
        <v>44</v>
      </c>
      <c r="AG152" s="12"/>
      <c r="AH152" s="12">
        <v>24</v>
      </c>
      <c r="AI152" s="12"/>
      <c r="AJ152" s="12"/>
      <c r="AK152" s="12">
        <v>24</v>
      </c>
      <c r="AL152" s="12"/>
      <c r="AM152" s="12">
        <v>24</v>
      </c>
      <c r="AN152" s="12"/>
      <c r="AO152" s="12">
        <v>48</v>
      </c>
      <c r="AP152" s="12">
        <v>28</v>
      </c>
      <c r="AQ152" s="12">
        <v>19</v>
      </c>
      <c r="AR152" s="12"/>
      <c r="AS152" s="12">
        <v>12</v>
      </c>
      <c r="AT152" s="12"/>
      <c r="AU152" s="12"/>
      <c r="AV152" s="12">
        <v>3</v>
      </c>
      <c r="AW152" s="13">
        <f t="shared" si="69"/>
        <v>1884</v>
      </c>
      <c r="AX152" s="14">
        <f t="shared" si="70"/>
        <v>0</v>
      </c>
      <c r="AY152" s="14">
        <f t="shared" si="71"/>
        <v>7548</v>
      </c>
      <c r="AZ152" s="14">
        <f t="shared" si="72"/>
        <v>4500</v>
      </c>
      <c r="BA152" s="14">
        <f t="shared" si="73"/>
        <v>1900</v>
      </c>
      <c r="BB152" s="14">
        <f t="shared" si="74"/>
        <v>0</v>
      </c>
      <c r="BC152" s="14">
        <f t="shared" si="75"/>
        <v>748</v>
      </c>
      <c r="BD152" s="14">
        <f t="shared" si="76"/>
        <v>0</v>
      </c>
      <c r="BE152" s="14">
        <f t="shared" si="77"/>
        <v>0</v>
      </c>
      <c r="BF152" s="14">
        <f t="shared" si="78"/>
        <v>590</v>
      </c>
      <c r="BG152" s="15"/>
    </row>
    <row r="153" spans="1:59" s="24" customFormat="1" ht="17.45" customHeight="1" x14ac:dyDescent="0.2">
      <c r="A153" s="7">
        <v>1</v>
      </c>
      <c r="B153" s="25"/>
      <c r="C153" s="66"/>
      <c r="D153" s="66"/>
      <c r="E153" s="18" t="s">
        <v>19</v>
      </c>
      <c r="F153" s="18">
        <v>3001736.16</v>
      </c>
      <c r="G153" s="18">
        <v>40101603.262000002</v>
      </c>
      <c r="H153" s="18">
        <v>12606596.74</v>
      </c>
      <c r="I153" s="18">
        <v>25121508.890000001</v>
      </c>
      <c r="J153" s="18">
        <v>2373497.6320000002</v>
      </c>
      <c r="K153" s="18"/>
      <c r="L153" s="18">
        <v>29996338.289999999</v>
      </c>
      <c r="M153" s="18"/>
      <c r="N153" s="18"/>
      <c r="O153" s="18">
        <v>15594472.98</v>
      </c>
      <c r="P153" s="18">
        <v>88694150.692000002</v>
      </c>
      <c r="Q153" s="18">
        <v>3755.28</v>
      </c>
      <c r="R153" s="18">
        <v>57106.11</v>
      </c>
      <c r="S153" s="18">
        <v>19081.63</v>
      </c>
      <c r="T153" s="18">
        <v>38024.480000000003</v>
      </c>
      <c r="U153" s="18"/>
      <c r="V153" s="18"/>
      <c r="W153" s="18"/>
      <c r="X153" s="18"/>
      <c r="Y153" s="18"/>
      <c r="Z153" s="18"/>
      <c r="AA153" s="18">
        <v>60861.39</v>
      </c>
      <c r="AB153" s="18">
        <v>105148.4</v>
      </c>
      <c r="AC153" s="18">
        <v>1350858.648</v>
      </c>
      <c r="AD153" s="18">
        <v>432516.94</v>
      </c>
      <c r="AE153" s="18">
        <v>861888.3</v>
      </c>
      <c r="AF153" s="18">
        <v>56453.407999999996</v>
      </c>
      <c r="AG153" s="18"/>
      <c r="AH153" s="18">
        <v>1294578.81</v>
      </c>
      <c r="AI153" s="18"/>
      <c r="AJ153" s="18"/>
      <c r="AK153" s="18">
        <v>652784.67000000004</v>
      </c>
      <c r="AL153" s="18">
        <v>3403370.5279999999</v>
      </c>
      <c r="AM153" s="18">
        <v>42560.04</v>
      </c>
      <c r="AN153" s="18">
        <v>272004.78000000003</v>
      </c>
      <c r="AO153" s="18">
        <v>82687.06</v>
      </c>
      <c r="AP153" s="18">
        <v>164772.76</v>
      </c>
      <c r="AQ153" s="18">
        <v>24544.959999999999</v>
      </c>
      <c r="AR153" s="18"/>
      <c r="AS153" s="18">
        <v>284175.84000000003</v>
      </c>
      <c r="AT153" s="18"/>
      <c r="AU153" s="18"/>
      <c r="AV153" s="18">
        <v>72359.040000000008</v>
      </c>
      <c r="AW153" s="19">
        <f t="shared" si="69"/>
        <v>3153199.8800000004</v>
      </c>
      <c r="AX153" s="20">
        <f t="shared" si="70"/>
        <v>41781572.800000004</v>
      </c>
      <c r="AY153" s="20">
        <f t="shared" si="71"/>
        <v>13140882.370000001</v>
      </c>
      <c r="AZ153" s="20">
        <f t="shared" si="72"/>
        <v>26186194.43</v>
      </c>
      <c r="BA153" s="20">
        <f t="shared" si="73"/>
        <v>2454496</v>
      </c>
      <c r="BB153" s="20">
        <f t="shared" si="74"/>
        <v>0</v>
      </c>
      <c r="BC153" s="20">
        <f t="shared" si="75"/>
        <v>31575092.939999998</v>
      </c>
      <c r="BD153" s="20">
        <f t="shared" si="76"/>
        <v>0</v>
      </c>
      <c r="BE153" s="20">
        <f t="shared" si="77"/>
        <v>0</v>
      </c>
      <c r="BF153" s="20">
        <f t="shared" si="78"/>
        <v>16319616.690000001</v>
      </c>
      <c r="BG153" s="21">
        <f t="shared" si="55"/>
        <v>92829482.310000002</v>
      </c>
    </row>
    <row r="154" spans="1:59" s="16" customFormat="1" ht="16.5" customHeight="1" x14ac:dyDescent="0.2">
      <c r="A154" s="7">
        <v>1</v>
      </c>
      <c r="B154" s="11" t="s">
        <v>124</v>
      </c>
      <c r="C154" s="65">
        <v>78</v>
      </c>
      <c r="D154" s="65" t="s">
        <v>125</v>
      </c>
      <c r="E154" s="12" t="s">
        <v>18</v>
      </c>
      <c r="F154" s="12">
        <v>2080</v>
      </c>
      <c r="G154" s="12"/>
      <c r="H154" s="12">
        <v>27864</v>
      </c>
      <c r="I154" s="12">
        <v>12979</v>
      </c>
      <c r="J154" s="12">
        <v>5885</v>
      </c>
      <c r="K154" s="12"/>
      <c r="L154" s="12">
        <v>1762</v>
      </c>
      <c r="M154" s="12"/>
      <c r="N154" s="12"/>
      <c r="O154" s="12">
        <v>574</v>
      </c>
      <c r="P154" s="12"/>
      <c r="Q154" s="12">
        <v>4</v>
      </c>
      <c r="R154" s="12"/>
      <c r="S154" s="12">
        <v>32</v>
      </c>
      <c r="T154" s="12">
        <v>15</v>
      </c>
      <c r="U154" s="12"/>
      <c r="V154" s="12"/>
      <c r="W154" s="12">
        <v>4</v>
      </c>
      <c r="X154" s="12"/>
      <c r="Y154" s="12"/>
      <c r="Z154" s="12"/>
      <c r="AA154" s="12"/>
      <c r="AB154" s="12">
        <v>1512</v>
      </c>
      <c r="AC154" s="12"/>
      <c r="AD154" s="12">
        <v>18721</v>
      </c>
      <c r="AE154" s="12">
        <v>8720</v>
      </c>
      <c r="AF154" s="12">
        <v>4227</v>
      </c>
      <c r="AG154" s="12"/>
      <c r="AH154" s="12">
        <v>1282</v>
      </c>
      <c r="AI154" s="12"/>
      <c r="AJ154" s="12"/>
      <c r="AK154" s="12">
        <v>362</v>
      </c>
      <c r="AL154" s="12"/>
      <c r="AM154" s="12">
        <v>212</v>
      </c>
      <c r="AN154" s="12"/>
      <c r="AO154" s="12">
        <v>3160</v>
      </c>
      <c r="AP154" s="12">
        <v>1472</v>
      </c>
      <c r="AQ154" s="12">
        <v>588</v>
      </c>
      <c r="AR154" s="12"/>
      <c r="AS154" s="12">
        <v>180</v>
      </c>
      <c r="AT154" s="12"/>
      <c r="AU154" s="12"/>
      <c r="AV154" s="12">
        <v>56</v>
      </c>
      <c r="AW154" s="13">
        <f t="shared" si="69"/>
        <v>3808</v>
      </c>
      <c r="AX154" s="14">
        <f t="shared" si="70"/>
        <v>0</v>
      </c>
      <c r="AY154" s="14">
        <f t="shared" si="71"/>
        <v>49777</v>
      </c>
      <c r="AZ154" s="14">
        <f t="shared" si="72"/>
        <v>23186</v>
      </c>
      <c r="BA154" s="14">
        <f t="shared" si="73"/>
        <v>10700</v>
      </c>
      <c r="BB154" s="14">
        <f t="shared" si="74"/>
        <v>0</v>
      </c>
      <c r="BC154" s="14">
        <f t="shared" si="75"/>
        <v>3228</v>
      </c>
      <c r="BD154" s="14">
        <f t="shared" si="76"/>
        <v>0</v>
      </c>
      <c r="BE154" s="14">
        <f t="shared" si="77"/>
        <v>0</v>
      </c>
      <c r="BF154" s="14">
        <f t="shared" si="78"/>
        <v>992</v>
      </c>
      <c r="BG154" s="15"/>
    </row>
    <row r="155" spans="1:59" s="24" customFormat="1" ht="15.75" customHeight="1" x14ac:dyDescent="0.2">
      <c r="A155" s="7">
        <v>1</v>
      </c>
      <c r="B155" s="23"/>
      <c r="C155" s="66"/>
      <c r="D155" s="66"/>
      <c r="E155" s="18" t="s">
        <v>19</v>
      </c>
      <c r="F155" s="18">
        <v>7543929.1600000001</v>
      </c>
      <c r="G155" s="18">
        <v>50261424.950000003</v>
      </c>
      <c r="H155" s="18">
        <v>19298044.449999999</v>
      </c>
      <c r="I155" s="18">
        <v>26190527.800000001</v>
      </c>
      <c r="J155" s="18">
        <v>4772852.7</v>
      </c>
      <c r="K155" s="18"/>
      <c r="L155" s="18">
        <v>53295208.549999997</v>
      </c>
      <c r="M155" s="18"/>
      <c r="N155" s="18"/>
      <c r="O155" s="18">
        <v>9660084.6300000008</v>
      </c>
      <c r="P155" s="18">
        <v>120760647.28999999</v>
      </c>
      <c r="Q155" s="18">
        <v>15914.2</v>
      </c>
      <c r="R155" s="18">
        <v>51545.120000000003</v>
      </c>
      <c r="S155" s="18">
        <v>21867.47</v>
      </c>
      <c r="T155" s="18">
        <v>29677.65</v>
      </c>
      <c r="U155" s="18"/>
      <c r="V155" s="18"/>
      <c r="W155" s="18">
        <v>97431.83</v>
      </c>
      <c r="X155" s="18"/>
      <c r="Y155" s="18"/>
      <c r="Z155" s="18"/>
      <c r="AA155" s="18">
        <v>164891.15000000002</v>
      </c>
      <c r="AB155" s="18">
        <v>5484880.2800000003</v>
      </c>
      <c r="AC155" s="18">
        <v>33989739.350000001</v>
      </c>
      <c r="AD155" s="18">
        <v>12965588.880000001</v>
      </c>
      <c r="AE155" s="18">
        <v>17596374.440000001</v>
      </c>
      <c r="AF155" s="18">
        <v>3427776.03</v>
      </c>
      <c r="AG155" s="18"/>
      <c r="AH155" s="18">
        <v>38388139.25</v>
      </c>
      <c r="AI155" s="18"/>
      <c r="AJ155" s="18"/>
      <c r="AK155" s="18">
        <v>6121407.7999999998</v>
      </c>
      <c r="AL155" s="18">
        <v>83984166.680000007</v>
      </c>
      <c r="AM155" s="18">
        <v>774897.72</v>
      </c>
      <c r="AN155" s="18">
        <v>5636093.1400000006</v>
      </c>
      <c r="AO155" s="18">
        <v>2188569.54</v>
      </c>
      <c r="AP155" s="18">
        <v>2970238.33</v>
      </c>
      <c r="AQ155" s="18">
        <v>477285.27</v>
      </c>
      <c r="AR155" s="18"/>
      <c r="AS155" s="18">
        <v>5651045.8799999999</v>
      </c>
      <c r="AT155" s="18"/>
      <c r="AU155" s="18"/>
      <c r="AV155" s="18">
        <v>989487.84</v>
      </c>
      <c r="AW155" s="19">
        <f t="shared" si="69"/>
        <v>13819621.359999999</v>
      </c>
      <c r="AX155" s="20">
        <f t="shared" si="70"/>
        <v>89938802.560000002</v>
      </c>
      <c r="AY155" s="20">
        <f t="shared" si="71"/>
        <v>34474070.340000004</v>
      </c>
      <c r="AZ155" s="20">
        <f t="shared" si="72"/>
        <v>46786818.219999999</v>
      </c>
      <c r="BA155" s="20">
        <f t="shared" si="73"/>
        <v>8677914</v>
      </c>
      <c r="BB155" s="20">
        <f t="shared" si="74"/>
        <v>0</v>
      </c>
      <c r="BC155" s="20">
        <f t="shared" si="75"/>
        <v>97431825.50999999</v>
      </c>
      <c r="BD155" s="20">
        <f t="shared" si="76"/>
        <v>0</v>
      </c>
      <c r="BE155" s="20">
        <f t="shared" si="77"/>
        <v>0</v>
      </c>
      <c r="BF155" s="20">
        <f t="shared" si="78"/>
        <v>16770980.27</v>
      </c>
      <c r="BG155" s="21">
        <f t="shared" si="55"/>
        <v>217961229.69999999</v>
      </c>
    </row>
    <row r="156" spans="1:59" s="16" customFormat="1" ht="19.5" customHeight="1" x14ac:dyDescent="0.2">
      <c r="A156" s="7">
        <v>1</v>
      </c>
      <c r="B156" s="11" t="s">
        <v>126</v>
      </c>
      <c r="C156" s="65">
        <v>79</v>
      </c>
      <c r="D156" s="65" t="s">
        <v>127</v>
      </c>
      <c r="E156" s="12" t="s">
        <v>18</v>
      </c>
      <c r="F156" s="12">
        <v>5236</v>
      </c>
      <c r="G156" s="12"/>
      <c r="H156" s="12">
        <v>42495</v>
      </c>
      <c r="I156" s="12">
        <v>29020</v>
      </c>
      <c r="J156" s="12">
        <v>3596</v>
      </c>
      <c r="K156" s="12"/>
      <c r="L156" s="12">
        <v>2380</v>
      </c>
      <c r="M156" s="12"/>
      <c r="N156" s="12"/>
      <c r="O156" s="12">
        <v>1200</v>
      </c>
      <c r="P156" s="12"/>
      <c r="Q156" s="12">
        <v>4</v>
      </c>
      <c r="R156" s="12"/>
      <c r="S156" s="12">
        <v>32</v>
      </c>
      <c r="T156" s="12">
        <v>22</v>
      </c>
      <c r="U156" s="12"/>
      <c r="V156" s="12"/>
      <c r="W156" s="12"/>
      <c r="X156" s="12"/>
      <c r="Y156" s="12"/>
      <c r="Z156" s="12"/>
      <c r="AA156" s="12"/>
      <c r="AB156" s="12">
        <v>1928</v>
      </c>
      <c r="AC156" s="12"/>
      <c r="AD156" s="12">
        <v>15721</v>
      </c>
      <c r="AE156" s="12">
        <v>10736</v>
      </c>
      <c r="AF156" s="12">
        <v>1489</v>
      </c>
      <c r="AG156" s="12"/>
      <c r="AH156" s="12">
        <v>956</v>
      </c>
      <c r="AI156" s="12"/>
      <c r="AJ156" s="12"/>
      <c r="AK156" s="12">
        <v>440</v>
      </c>
      <c r="AL156" s="12"/>
      <c r="AM156" s="12">
        <v>44</v>
      </c>
      <c r="AN156" s="12"/>
      <c r="AO156" s="12">
        <v>326</v>
      </c>
      <c r="AP156" s="12">
        <v>222</v>
      </c>
      <c r="AQ156" s="12">
        <v>15</v>
      </c>
      <c r="AR156" s="12"/>
      <c r="AS156" s="12">
        <v>8</v>
      </c>
      <c r="AT156" s="12"/>
      <c r="AU156" s="12"/>
      <c r="AV156" s="12">
        <v>8</v>
      </c>
      <c r="AW156" s="13">
        <f t="shared" si="69"/>
        <v>7212</v>
      </c>
      <c r="AX156" s="14">
        <f t="shared" si="70"/>
        <v>0</v>
      </c>
      <c r="AY156" s="14">
        <f t="shared" si="71"/>
        <v>58574</v>
      </c>
      <c r="AZ156" s="14">
        <f t="shared" si="72"/>
        <v>40000</v>
      </c>
      <c r="BA156" s="14">
        <f t="shared" si="73"/>
        <v>5100</v>
      </c>
      <c r="BB156" s="14">
        <f t="shared" si="74"/>
        <v>0</v>
      </c>
      <c r="BC156" s="14">
        <f t="shared" si="75"/>
        <v>3344</v>
      </c>
      <c r="BD156" s="14">
        <f t="shared" si="76"/>
        <v>0</v>
      </c>
      <c r="BE156" s="14">
        <f t="shared" si="77"/>
        <v>0</v>
      </c>
      <c r="BF156" s="14">
        <f t="shared" si="78"/>
        <v>1648</v>
      </c>
      <c r="BG156" s="15"/>
    </row>
    <row r="157" spans="1:59" s="24" customFormat="1" ht="15.75" customHeight="1" x14ac:dyDescent="0.2">
      <c r="A157" s="7">
        <v>1</v>
      </c>
      <c r="B157" s="23"/>
      <c r="C157" s="66"/>
      <c r="D157" s="66"/>
      <c r="E157" s="18" t="s">
        <v>19</v>
      </c>
      <c r="F157" s="18">
        <v>18859613.559999999</v>
      </c>
      <c r="G157" s="18">
        <v>114113835.38000001</v>
      </c>
      <c r="H157" s="18">
        <v>41209811.310000002</v>
      </c>
      <c r="I157" s="18">
        <v>69404811.560000002</v>
      </c>
      <c r="J157" s="18">
        <v>3499212.51</v>
      </c>
      <c r="K157" s="18"/>
      <c r="L157" s="18">
        <v>86564398.859999999</v>
      </c>
      <c r="M157" s="18"/>
      <c r="N157" s="18"/>
      <c r="O157" s="18">
        <v>23485192.530000001</v>
      </c>
      <c r="P157" s="18">
        <v>243023040.33000001</v>
      </c>
      <c r="Q157" s="18">
        <v>6656.56</v>
      </c>
      <c r="R157" s="18">
        <v>82825.58</v>
      </c>
      <c r="S157" s="18">
        <v>30881.23</v>
      </c>
      <c r="T157" s="18">
        <v>51944.35</v>
      </c>
      <c r="U157" s="18"/>
      <c r="V157" s="18"/>
      <c r="W157" s="18"/>
      <c r="X157" s="18"/>
      <c r="Y157" s="18"/>
      <c r="Z157" s="18"/>
      <c r="AA157" s="18">
        <v>89482.14</v>
      </c>
      <c r="AB157" s="18">
        <v>6939130.7599999998</v>
      </c>
      <c r="AC157" s="18">
        <v>42339671.603999995</v>
      </c>
      <c r="AD157" s="18">
        <v>15245824.82</v>
      </c>
      <c r="AE157" s="18">
        <v>25644527.559999999</v>
      </c>
      <c r="AF157" s="18">
        <v>1449319.2240000002</v>
      </c>
      <c r="AG157" s="18"/>
      <c r="AH157" s="18">
        <v>34189300.390000001</v>
      </c>
      <c r="AI157" s="18"/>
      <c r="AJ157" s="18"/>
      <c r="AK157" s="18">
        <v>7734079.4699999997</v>
      </c>
      <c r="AL157" s="18">
        <v>91202182.223999992</v>
      </c>
      <c r="AM157" s="18">
        <v>156799.84</v>
      </c>
      <c r="AN157" s="18">
        <v>862259.67599999986</v>
      </c>
      <c r="AO157" s="18">
        <v>315938.71999999997</v>
      </c>
      <c r="AP157" s="18">
        <v>531430.68999999994</v>
      </c>
      <c r="AQ157" s="18">
        <v>14890.265999999998</v>
      </c>
      <c r="AR157" s="18"/>
      <c r="AS157" s="18">
        <v>484954.62</v>
      </c>
      <c r="AT157" s="18"/>
      <c r="AU157" s="18"/>
      <c r="AV157" s="18">
        <v>220075.43</v>
      </c>
      <c r="AW157" s="19">
        <f t="shared" si="69"/>
        <v>25962200.719999999</v>
      </c>
      <c r="AX157" s="20">
        <f t="shared" si="70"/>
        <v>157398592.24000001</v>
      </c>
      <c r="AY157" s="20">
        <f t="shared" si="71"/>
        <v>56802456.080000006</v>
      </c>
      <c r="AZ157" s="20">
        <f t="shared" si="72"/>
        <v>95632714.159999996</v>
      </c>
      <c r="BA157" s="20">
        <f t="shared" si="73"/>
        <v>4963422</v>
      </c>
      <c r="BB157" s="20">
        <f t="shared" si="74"/>
        <v>0</v>
      </c>
      <c r="BC157" s="20">
        <f t="shared" si="75"/>
        <v>121238653.87</v>
      </c>
      <c r="BD157" s="20">
        <f t="shared" si="76"/>
        <v>0</v>
      </c>
      <c r="BE157" s="20">
        <f t="shared" si="77"/>
        <v>0</v>
      </c>
      <c r="BF157" s="20">
        <f t="shared" si="78"/>
        <v>31439347.43</v>
      </c>
      <c r="BG157" s="21">
        <f t="shared" si="55"/>
        <v>336038794.25999999</v>
      </c>
    </row>
    <row r="158" spans="1:59" s="16" customFormat="1" ht="18.75" customHeight="1" x14ac:dyDescent="0.2">
      <c r="A158" s="7">
        <v>1</v>
      </c>
      <c r="B158" s="11" t="s">
        <v>128</v>
      </c>
      <c r="C158" s="65">
        <v>80</v>
      </c>
      <c r="D158" s="65" t="s">
        <v>129</v>
      </c>
      <c r="E158" s="12" t="s">
        <v>18</v>
      </c>
      <c r="F158" s="12"/>
      <c r="G158" s="12"/>
      <c r="H158" s="12">
        <v>8875</v>
      </c>
      <c r="I158" s="12">
        <v>4575</v>
      </c>
      <c r="J158" s="12">
        <v>490</v>
      </c>
      <c r="K158" s="12"/>
      <c r="L158" s="12">
        <v>1084</v>
      </c>
      <c r="M158" s="12"/>
      <c r="N158" s="12">
        <v>146</v>
      </c>
      <c r="O158" s="12">
        <v>296</v>
      </c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>
        <v>3644</v>
      </c>
      <c r="AE158" s="12">
        <v>1878</v>
      </c>
      <c r="AF158" s="12">
        <v>230</v>
      </c>
      <c r="AG158" s="12"/>
      <c r="AH158" s="12">
        <v>440</v>
      </c>
      <c r="AI158" s="12"/>
      <c r="AJ158" s="12">
        <v>44</v>
      </c>
      <c r="AK158" s="12">
        <v>140</v>
      </c>
      <c r="AL158" s="12"/>
      <c r="AM158" s="12"/>
      <c r="AN158" s="12"/>
      <c r="AO158" s="12">
        <v>103</v>
      </c>
      <c r="AP158" s="12">
        <v>53</v>
      </c>
      <c r="AQ158" s="12"/>
      <c r="AR158" s="12"/>
      <c r="AS158" s="12">
        <v>8</v>
      </c>
      <c r="AT158" s="12"/>
      <c r="AU158" s="12"/>
      <c r="AV158" s="12"/>
      <c r="AW158" s="13">
        <f t="shared" si="69"/>
        <v>0</v>
      </c>
      <c r="AX158" s="14">
        <f t="shared" si="70"/>
        <v>0</v>
      </c>
      <c r="AY158" s="14">
        <f t="shared" si="71"/>
        <v>12622</v>
      </c>
      <c r="AZ158" s="14">
        <f t="shared" si="72"/>
        <v>6506</v>
      </c>
      <c r="BA158" s="14">
        <f t="shared" si="73"/>
        <v>720</v>
      </c>
      <c r="BB158" s="14">
        <f t="shared" si="74"/>
        <v>0</v>
      </c>
      <c r="BC158" s="14">
        <f t="shared" si="75"/>
        <v>1532</v>
      </c>
      <c r="BD158" s="14">
        <f t="shared" si="76"/>
        <v>0</v>
      </c>
      <c r="BE158" s="14">
        <f t="shared" si="77"/>
        <v>190</v>
      </c>
      <c r="BF158" s="20">
        <f t="shared" si="78"/>
        <v>436</v>
      </c>
      <c r="BG158" s="15"/>
    </row>
    <row r="159" spans="1:59" s="24" customFormat="1" ht="13.5" customHeight="1" x14ac:dyDescent="0.2">
      <c r="A159" s="7">
        <v>1</v>
      </c>
      <c r="B159" s="25"/>
      <c r="C159" s="66"/>
      <c r="D159" s="66"/>
      <c r="E159" s="18" t="s">
        <v>19</v>
      </c>
      <c r="F159" s="18"/>
      <c r="G159" s="18">
        <v>12726050.100399999</v>
      </c>
      <c r="H159" s="18">
        <v>5941318.0999999996</v>
      </c>
      <c r="I159" s="18">
        <v>6307542.7699999996</v>
      </c>
      <c r="J159" s="18">
        <v>477189.2304</v>
      </c>
      <c r="K159" s="18"/>
      <c r="L159" s="18">
        <v>47209747.640000001</v>
      </c>
      <c r="M159" s="18"/>
      <c r="N159" s="18">
        <v>12600004.59</v>
      </c>
      <c r="O159" s="18">
        <v>6563438.8799999999</v>
      </c>
      <c r="P159" s="18">
        <v>66499236.620400004</v>
      </c>
      <c r="Q159" s="18"/>
      <c r="R159" s="18">
        <v>0</v>
      </c>
      <c r="S159" s="18"/>
      <c r="T159" s="18"/>
      <c r="U159" s="18"/>
      <c r="V159" s="18"/>
      <c r="W159" s="18"/>
      <c r="X159" s="18"/>
      <c r="Y159" s="18"/>
      <c r="Z159" s="18"/>
      <c r="AA159" s="18">
        <v>0</v>
      </c>
      <c r="AB159" s="18"/>
      <c r="AC159" s="18">
        <v>5290405.1895999992</v>
      </c>
      <c r="AD159" s="18">
        <v>2439226.64</v>
      </c>
      <c r="AE159" s="18">
        <v>2627649.38</v>
      </c>
      <c r="AF159" s="18">
        <v>223529.16960000002</v>
      </c>
      <c r="AG159" s="18"/>
      <c r="AH159" s="18">
        <v>18645866.719999999</v>
      </c>
      <c r="AI159" s="18"/>
      <c r="AJ159" s="18">
        <v>3742413.81</v>
      </c>
      <c r="AK159" s="18">
        <v>3004256.28</v>
      </c>
      <c r="AL159" s="18">
        <v>26940528.189599998</v>
      </c>
      <c r="AM159" s="18"/>
      <c r="AN159" s="18">
        <v>140935.84</v>
      </c>
      <c r="AO159" s="18">
        <v>68749.34</v>
      </c>
      <c r="AP159" s="18">
        <v>72186.5</v>
      </c>
      <c r="AQ159" s="18"/>
      <c r="AR159" s="18"/>
      <c r="AS159" s="18">
        <v>264480.38</v>
      </c>
      <c r="AT159" s="18"/>
      <c r="AU159" s="18"/>
      <c r="AV159" s="18"/>
      <c r="AW159" s="19">
        <f t="shared" si="69"/>
        <v>0</v>
      </c>
      <c r="AX159" s="20">
        <f t="shared" si="70"/>
        <v>18157391.129999999</v>
      </c>
      <c r="AY159" s="20">
        <f t="shared" si="71"/>
        <v>8449294.0800000001</v>
      </c>
      <c r="AZ159" s="20">
        <f t="shared" si="72"/>
        <v>9007378.6499999985</v>
      </c>
      <c r="BA159" s="20">
        <f t="shared" si="73"/>
        <v>700718.4</v>
      </c>
      <c r="BB159" s="20">
        <f t="shared" si="74"/>
        <v>0</v>
      </c>
      <c r="BC159" s="20">
        <f t="shared" si="75"/>
        <v>66120094.739999995</v>
      </c>
      <c r="BD159" s="20">
        <f t="shared" si="76"/>
        <v>0</v>
      </c>
      <c r="BE159" s="20">
        <f t="shared" si="77"/>
        <v>16342418.4</v>
      </c>
      <c r="BF159" s="20">
        <f t="shared" si="78"/>
        <v>9567695.1600000001</v>
      </c>
      <c r="BG159" s="21">
        <f t="shared" si="55"/>
        <v>93845181.029999986</v>
      </c>
    </row>
    <row r="160" spans="1:59" s="16" customFormat="1" ht="18" customHeight="1" x14ac:dyDescent="0.2">
      <c r="A160" s="7">
        <v>1</v>
      </c>
      <c r="B160" s="11" t="s">
        <v>130</v>
      </c>
      <c r="C160" s="65">
        <v>81</v>
      </c>
      <c r="D160" s="65" t="s">
        <v>131</v>
      </c>
      <c r="E160" s="12" t="s">
        <v>18</v>
      </c>
      <c r="F160" s="12">
        <v>3864</v>
      </c>
      <c r="G160" s="12"/>
      <c r="H160" s="12">
        <v>17068</v>
      </c>
      <c r="I160" s="12">
        <v>13768</v>
      </c>
      <c r="J160" s="12">
        <v>4176</v>
      </c>
      <c r="K160" s="12"/>
      <c r="L160" s="12">
        <v>1814</v>
      </c>
      <c r="M160" s="12"/>
      <c r="N160" s="12"/>
      <c r="O160" s="12">
        <v>665</v>
      </c>
      <c r="P160" s="12"/>
      <c r="Q160" s="12">
        <v>4</v>
      </c>
      <c r="R160" s="12"/>
      <c r="S160" s="12">
        <v>15</v>
      </c>
      <c r="T160" s="12">
        <v>12</v>
      </c>
      <c r="U160" s="12">
        <v>7</v>
      </c>
      <c r="V160" s="12"/>
      <c r="W160" s="12"/>
      <c r="X160" s="12"/>
      <c r="Y160" s="12"/>
      <c r="Z160" s="12"/>
      <c r="AA160" s="12"/>
      <c r="AB160" s="12">
        <v>2920</v>
      </c>
      <c r="AC160" s="12"/>
      <c r="AD160" s="12">
        <v>13778</v>
      </c>
      <c r="AE160" s="12">
        <v>11114</v>
      </c>
      <c r="AF160" s="12">
        <v>2953</v>
      </c>
      <c r="AG160" s="12"/>
      <c r="AH160" s="12">
        <v>1244</v>
      </c>
      <c r="AI160" s="12"/>
      <c r="AJ160" s="12"/>
      <c r="AK160" s="12">
        <v>596</v>
      </c>
      <c r="AL160" s="12"/>
      <c r="AM160" s="12">
        <v>32</v>
      </c>
      <c r="AN160" s="12"/>
      <c r="AO160" s="12">
        <v>154</v>
      </c>
      <c r="AP160" s="12">
        <v>124</v>
      </c>
      <c r="AQ160" s="12">
        <v>14</v>
      </c>
      <c r="AR160" s="12"/>
      <c r="AS160" s="12">
        <v>12</v>
      </c>
      <c r="AT160" s="12"/>
      <c r="AU160" s="12"/>
      <c r="AV160" s="12">
        <v>4</v>
      </c>
      <c r="AW160" s="13">
        <f t="shared" si="69"/>
        <v>6820</v>
      </c>
      <c r="AX160" s="14">
        <f t="shared" si="70"/>
        <v>0</v>
      </c>
      <c r="AY160" s="14">
        <f t="shared" si="71"/>
        <v>31015</v>
      </c>
      <c r="AZ160" s="14">
        <f t="shared" si="72"/>
        <v>25018</v>
      </c>
      <c r="BA160" s="14">
        <f t="shared" si="73"/>
        <v>7150</v>
      </c>
      <c r="BB160" s="14">
        <f t="shared" si="74"/>
        <v>0</v>
      </c>
      <c r="BC160" s="14">
        <f t="shared" si="75"/>
        <v>3070</v>
      </c>
      <c r="BD160" s="14">
        <f t="shared" si="76"/>
        <v>0</v>
      </c>
      <c r="BE160" s="14">
        <f t="shared" si="77"/>
        <v>0</v>
      </c>
      <c r="BF160" s="14">
        <f t="shared" si="78"/>
        <v>1265</v>
      </c>
      <c r="BG160" s="15"/>
    </row>
    <row r="161" spans="1:59" s="24" customFormat="1" ht="18" customHeight="1" x14ac:dyDescent="0.2">
      <c r="A161" s="7">
        <v>1</v>
      </c>
      <c r="B161" s="23"/>
      <c r="C161" s="66"/>
      <c r="D161" s="66"/>
      <c r="E161" s="18" t="s">
        <v>19</v>
      </c>
      <c r="F161" s="18">
        <v>13804932.960000001</v>
      </c>
      <c r="G161" s="18">
        <v>58759934.522</v>
      </c>
      <c r="H161" s="18">
        <v>19945699.25</v>
      </c>
      <c r="I161" s="18">
        <v>34750457.840000004</v>
      </c>
      <c r="J161" s="18">
        <v>4063777.432</v>
      </c>
      <c r="K161" s="18"/>
      <c r="L161" s="18">
        <v>66379009.609999999</v>
      </c>
      <c r="M161" s="18"/>
      <c r="N161" s="18"/>
      <c r="O161" s="18">
        <v>14093309.09</v>
      </c>
      <c r="P161" s="18">
        <v>153037186.18200001</v>
      </c>
      <c r="Q161" s="18">
        <v>13341.36</v>
      </c>
      <c r="R161" s="18">
        <v>53609.903000000006</v>
      </c>
      <c r="S161" s="18">
        <v>17012.060000000001</v>
      </c>
      <c r="T161" s="18">
        <v>29639.32</v>
      </c>
      <c r="U161" s="18">
        <v>6958.5230000000001</v>
      </c>
      <c r="V161" s="18"/>
      <c r="W161" s="18"/>
      <c r="X161" s="18"/>
      <c r="Y161" s="18"/>
      <c r="Z161" s="18"/>
      <c r="AA161" s="18">
        <v>66951.263000000006</v>
      </c>
      <c r="AB161" s="18">
        <v>10427077.039999999</v>
      </c>
      <c r="AC161" s="18">
        <v>47026814.089000002</v>
      </c>
      <c r="AD161" s="18">
        <v>16100972.91</v>
      </c>
      <c r="AE161" s="18">
        <v>28051971.18</v>
      </c>
      <c r="AF161" s="18">
        <v>2873869.9989999998</v>
      </c>
      <c r="AG161" s="18"/>
      <c r="AH161" s="18">
        <v>44178671.950000003</v>
      </c>
      <c r="AI161" s="18"/>
      <c r="AJ161" s="18"/>
      <c r="AK161" s="18">
        <v>12721632.060000001</v>
      </c>
      <c r="AL161" s="18">
        <v>114354195.139</v>
      </c>
      <c r="AM161" s="18">
        <v>118404.2</v>
      </c>
      <c r="AN161" s="18">
        <v>506348.326</v>
      </c>
      <c r="AO161" s="18">
        <v>179571.78</v>
      </c>
      <c r="AP161" s="18">
        <v>312859.5</v>
      </c>
      <c r="AQ161" s="18">
        <v>13917.046</v>
      </c>
      <c r="AR161" s="18"/>
      <c r="AS161" s="18">
        <v>444006.75</v>
      </c>
      <c r="AT161" s="18"/>
      <c r="AU161" s="18"/>
      <c r="AV161" s="18">
        <v>80686.880000000005</v>
      </c>
      <c r="AW161" s="19">
        <f t="shared" si="69"/>
        <v>24363755.559999999</v>
      </c>
      <c r="AX161" s="20">
        <f t="shared" si="70"/>
        <v>106346706.84</v>
      </c>
      <c r="AY161" s="20">
        <f t="shared" si="71"/>
        <v>36243256</v>
      </c>
      <c r="AZ161" s="20">
        <f t="shared" si="72"/>
        <v>63144927.840000004</v>
      </c>
      <c r="BA161" s="20">
        <f t="shared" si="73"/>
        <v>6958523</v>
      </c>
      <c r="BB161" s="20">
        <f t="shared" si="74"/>
        <v>0</v>
      </c>
      <c r="BC161" s="20">
        <f t="shared" si="75"/>
        <v>111001688.31</v>
      </c>
      <c r="BD161" s="20">
        <f t="shared" si="76"/>
        <v>0</v>
      </c>
      <c r="BE161" s="20">
        <f t="shared" si="77"/>
        <v>0</v>
      </c>
      <c r="BF161" s="20">
        <f t="shared" si="78"/>
        <v>26895628.030000001</v>
      </c>
      <c r="BG161" s="21">
        <f t="shared" si="55"/>
        <v>268607778.74000001</v>
      </c>
    </row>
    <row r="162" spans="1:59" s="16" customFormat="1" ht="16.5" customHeight="1" x14ac:dyDescent="0.2">
      <c r="A162" s="7">
        <v>1</v>
      </c>
      <c r="B162" s="11" t="s">
        <v>132</v>
      </c>
      <c r="C162" s="65">
        <v>82</v>
      </c>
      <c r="D162" s="65" t="s">
        <v>133</v>
      </c>
      <c r="E162" s="12" t="s">
        <v>18</v>
      </c>
      <c r="F162" s="12">
        <v>4744</v>
      </c>
      <c r="G162" s="12"/>
      <c r="H162" s="12">
        <v>43861</v>
      </c>
      <c r="I162" s="12">
        <v>22343</v>
      </c>
      <c r="J162" s="12">
        <v>7118</v>
      </c>
      <c r="K162" s="12">
        <v>732</v>
      </c>
      <c r="L162" s="12">
        <v>2132</v>
      </c>
      <c r="M162" s="12"/>
      <c r="N162" s="12"/>
      <c r="O162" s="12">
        <v>1096</v>
      </c>
      <c r="P162" s="12"/>
      <c r="Q162" s="12">
        <v>16</v>
      </c>
      <c r="R162" s="12"/>
      <c r="S162" s="12">
        <v>54</v>
      </c>
      <c r="T162" s="12">
        <v>28</v>
      </c>
      <c r="U162" s="12">
        <v>7</v>
      </c>
      <c r="V162" s="12"/>
      <c r="W162" s="12">
        <v>4</v>
      </c>
      <c r="X162" s="12"/>
      <c r="Y162" s="12"/>
      <c r="Z162" s="12"/>
      <c r="AA162" s="12"/>
      <c r="AB162" s="12">
        <v>180</v>
      </c>
      <c r="AC162" s="12"/>
      <c r="AD162" s="12">
        <v>4614</v>
      </c>
      <c r="AE162" s="12">
        <v>2350</v>
      </c>
      <c r="AF162" s="12">
        <v>124</v>
      </c>
      <c r="AG162" s="12">
        <v>24</v>
      </c>
      <c r="AH162" s="12">
        <v>106</v>
      </c>
      <c r="AI162" s="12"/>
      <c r="AJ162" s="12"/>
      <c r="AK162" s="12">
        <v>24</v>
      </c>
      <c r="AL162" s="12"/>
      <c r="AM162" s="12">
        <v>72</v>
      </c>
      <c r="AN162" s="12"/>
      <c r="AO162" s="12">
        <v>540</v>
      </c>
      <c r="AP162" s="12">
        <v>275</v>
      </c>
      <c r="AQ162" s="12">
        <v>51</v>
      </c>
      <c r="AR162" s="12"/>
      <c r="AS162" s="12">
        <v>32</v>
      </c>
      <c r="AT162" s="12"/>
      <c r="AU162" s="12"/>
      <c r="AV162" s="12">
        <v>8</v>
      </c>
      <c r="AW162" s="13">
        <f t="shared" si="69"/>
        <v>5012</v>
      </c>
      <c r="AX162" s="14">
        <f t="shared" si="70"/>
        <v>0</v>
      </c>
      <c r="AY162" s="14">
        <f t="shared" si="71"/>
        <v>49069</v>
      </c>
      <c r="AZ162" s="14">
        <f t="shared" si="72"/>
        <v>24996</v>
      </c>
      <c r="BA162" s="14">
        <f t="shared" si="73"/>
        <v>7300</v>
      </c>
      <c r="BB162" s="14">
        <f t="shared" si="74"/>
        <v>756</v>
      </c>
      <c r="BC162" s="14">
        <f t="shared" si="75"/>
        <v>2274</v>
      </c>
      <c r="BD162" s="14">
        <f t="shared" si="76"/>
        <v>0</v>
      </c>
      <c r="BE162" s="14">
        <f t="shared" si="77"/>
        <v>0</v>
      </c>
      <c r="BF162" s="14">
        <f t="shared" si="78"/>
        <v>1128</v>
      </c>
      <c r="BG162" s="15"/>
    </row>
    <row r="163" spans="1:59" s="24" customFormat="1" x14ac:dyDescent="0.2">
      <c r="A163" s="7">
        <v>1</v>
      </c>
      <c r="B163" s="34"/>
      <c r="C163" s="66"/>
      <c r="D163" s="66"/>
      <c r="E163" s="18" t="s">
        <v>19</v>
      </c>
      <c r="F163" s="18">
        <v>14082139.68</v>
      </c>
      <c r="G163" s="18">
        <v>110102511.03</v>
      </c>
      <c r="H163" s="18">
        <v>41461278.939999998</v>
      </c>
      <c r="I163" s="18">
        <v>62868797.240000002</v>
      </c>
      <c r="J163" s="18">
        <v>5772434.8499999996</v>
      </c>
      <c r="K163" s="18">
        <v>4952201.49</v>
      </c>
      <c r="L163" s="18">
        <v>72481667.049999997</v>
      </c>
      <c r="M163" s="18"/>
      <c r="N163" s="18"/>
      <c r="O163" s="18">
        <v>18878057.030000001</v>
      </c>
      <c r="P163" s="18">
        <v>220496576.28</v>
      </c>
      <c r="Q163" s="18">
        <v>41905.760000000002</v>
      </c>
      <c r="R163" s="18">
        <v>134843.976</v>
      </c>
      <c r="S163" s="18">
        <v>51234.84</v>
      </c>
      <c r="T163" s="18">
        <v>77688.69</v>
      </c>
      <c r="U163" s="18">
        <v>5920.4459999999999</v>
      </c>
      <c r="V163" s="18"/>
      <c r="W163" s="18">
        <v>154710.07</v>
      </c>
      <c r="X163" s="18"/>
      <c r="Y163" s="18"/>
      <c r="Z163" s="18"/>
      <c r="AA163" s="18">
        <v>331459.80599999998</v>
      </c>
      <c r="AB163" s="18">
        <v>528376.31999999995</v>
      </c>
      <c r="AC163" s="18">
        <v>11074618.332</v>
      </c>
      <c r="AD163" s="18">
        <v>4361109.2699999996</v>
      </c>
      <c r="AE163" s="18">
        <v>6612861.4800000004</v>
      </c>
      <c r="AF163" s="18">
        <v>100647.58199999999</v>
      </c>
      <c r="AG163" s="18">
        <v>147903.03</v>
      </c>
      <c r="AH163" s="18">
        <v>3635686.61</v>
      </c>
      <c r="AI163" s="18"/>
      <c r="AJ163" s="18"/>
      <c r="AK163" s="18">
        <v>427281.13</v>
      </c>
      <c r="AL163" s="18">
        <v>15813865.422</v>
      </c>
      <c r="AM163" s="18">
        <v>214387.16</v>
      </c>
      <c r="AN163" s="18">
        <v>1325521.4619999998</v>
      </c>
      <c r="AO163" s="18">
        <v>510298.97</v>
      </c>
      <c r="AP163" s="18">
        <v>773779.37</v>
      </c>
      <c r="AQ163" s="18">
        <v>41443.121999999996</v>
      </c>
      <c r="AR163" s="18"/>
      <c r="AS163" s="18">
        <v>1082970.48</v>
      </c>
      <c r="AT163" s="18"/>
      <c r="AU163" s="18"/>
      <c r="AV163" s="18">
        <v>116531.22</v>
      </c>
      <c r="AW163" s="19">
        <f t="shared" si="69"/>
        <v>14866808.92</v>
      </c>
      <c r="AX163" s="20">
        <f t="shared" si="70"/>
        <v>122637494.8</v>
      </c>
      <c r="AY163" s="20">
        <f t="shared" si="71"/>
        <v>46383922.019999996</v>
      </c>
      <c r="AZ163" s="20">
        <f t="shared" si="72"/>
        <v>70333126.780000001</v>
      </c>
      <c r="BA163" s="20">
        <f t="shared" si="73"/>
        <v>5920446</v>
      </c>
      <c r="BB163" s="20">
        <f t="shared" si="74"/>
        <v>5100104.5200000005</v>
      </c>
      <c r="BC163" s="20">
        <f t="shared" si="75"/>
        <v>77355034.209999993</v>
      </c>
      <c r="BD163" s="20">
        <f t="shared" si="76"/>
        <v>0</v>
      </c>
      <c r="BE163" s="20">
        <f t="shared" si="77"/>
        <v>0</v>
      </c>
      <c r="BF163" s="20">
        <f t="shared" si="78"/>
        <v>19421869.380000003</v>
      </c>
      <c r="BG163" s="21">
        <f t="shared" si="55"/>
        <v>239381311.82999998</v>
      </c>
    </row>
    <row r="164" spans="1:59" s="16" customFormat="1" ht="19.5" customHeight="1" x14ac:dyDescent="0.2">
      <c r="A164" s="7">
        <v>1</v>
      </c>
      <c r="B164" s="11" t="s">
        <v>134</v>
      </c>
      <c r="C164" s="65">
        <v>83</v>
      </c>
      <c r="D164" s="65" t="s">
        <v>135</v>
      </c>
      <c r="E164" s="12" t="s">
        <v>18</v>
      </c>
      <c r="F164" s="12">
        <v>4220</v>
      </c>
      <c r="G164" s="12"/>
      <c r="H164" s="12">
        <v>36769</v>
      </c>
      <c r="I164" s="12">
        <v>31849</v>
      </c>
      <c r="J164" s="12">
        <v>8879</v>
      </c>
      <c r="K164" s="12"/>
      <c r="L164" s="12">
        <v>2016</v>
      </c>
      <c r="M164" s="12"/>
      <c r="N164" s="12"/>
      <c r="O164" s="12">
        <v>1386</v>
      </c>
      <c r="P164" s="12"/>
      <c r="Q164" s="12">
        <v>4</v>
      </c>
      <c r="R164" s="12"/>
      <c r="S164" s="12">
        <v>24</v>
      </c>
      <c r="T164" s="12">
        <v>21</v>
      </c>
      <c r="U164" s="12"/>
      <c r="V164" s="12"/>
      <c r="W164" s="12"/>
      <c r="X164" s="12"/>
      <c r="Y164" s="12"/>
      <c r="Z164" s="12"/>
      <c r="AA164" s="12"/>
      <c r="AB164" s="12">
        <v>1848</v>
      </c>
      <c r="AC164" s="12"/>
      <c r="AD164" s="12">
        <v>16450</v>
      </c>
      <c r="AE164" s="12">
        <v>14249</v>
      </c>
      <c r="AF164" s="12">
        <v>4082</v>
      </c>
      <c r="AG164" s="12"/>
      <c r="AH164" s="12">
        <v>720</v>
      </c>
      <c r="AI164" s="12"/>
      <c r="AJ164" s="12"/>
      <c r="AK164" s="12">
        <v>850</v>
      </c>
      <c r="AL164" s="12"/>
      <c r="AM164" s="12">
        <v>36</v>
      </c>
      <c r="AN164" s="12"/>
      <c r="AO164" s="12">
        <v>325</v>
      </c>
      <c r="AP164" s="12">
        <v>281</v>
      </c>
      <c r="AQ164" s="12">
        <v>39</v>
      </c>
      <c r="AR164" s="12"/>
      <c r="AS164" s="12">
        <v>16</v>
      </c>
      <c r="AT164" s="12"/>
      <c r="AU164" s="12"/>
      <c r="AV164" s="12">
        <v>8</v>
      </c>
      <c r="AW164" s="13">
        <f t="shared" si="69"/>
        <v>6108</v>
      </c>
      <c r="AX164" s="14">
        <f t="shared" si="70"/>
        <v>0</v>
      </c>
      <c r="AY164" s="14">
        <f t="shared" si="71"/>
        <v>53568</v>
      </c>
      <c r="AZ164" s="14">
        <f t="shared" si="72"/>
        <v>46400</v>
      </c>
      <c r="BA164" s="14">
        <f t="shared" si="73"/>
        <v>13000</v>
      </c>
      <c r="BB164" s="14">
        <f t="shared" si="74"/>
        <v>0</v>
      </c>
      <c r="BC164" s="14">
        <f t="shared" si="75"/>
        <v>2752</v>
      </c>
      <c r="BD164" s="14">
        <f t="shared" si="76"/>
        <v>0</v>
      </c>
      <c r="BE164" s="14">
        <f t="shared" si="77"/>
        <v>0</v>
      </c>
      <c r="BF164" s="14">
        <f t="shared" si="78"/>
        <v>2244</v>
      </c>
      <c r="BG164" s="15"/>
    </row>
    <row r="165" spans="1:59" s="24" customFormat="1" ht="16.899999999999999" customHeight="1" x14ac:dyDescent="0.2">
      <c r="A165" s="7">
        <v>1</v>
      </c>
      <c r="B165" s="23"/>
      <c r="C165" s="66"/>
      <c r="D165" s="66"/>
      <c r="E165" s="18" t="s">
        <v>19</v>
      </c>
      <c r="F165" s="18">
        <v>15263478.84</v>
      </c>
      <c r="G165" s="18">
        <v>125319631.25999999</v>
      </c>
      <c r="H165" s="18">
        <v>35726870.93</v>
      </c>
      <c r="I165" s="18">
        <v>80951539.950000003</v>
      </c>
      <c r="J165" s="18">
        <v>8641220.3800000008</v>
      </c>
      <c r="K165" s="18"/>
      <c r="L165" s="18">
        <v>60950006.009999998</v>
      </c>
      <c r="M165" s="18"/>
      <c r="N165" s="18"/>
      <c r="O165" s="18">
        <v>28839412.489999998</v>
      </c>
      <c r="P165" s="18">
        <v>230372528.59999999</v>
      </c>
      <c r="Q165" s="18">
        <v>12620.6</v>
      </c>
      <c r="R165" s="18">
        <v>77660.489999999991</v>
      </c>
      <c r="S165" s="18">
        <v>23779.599999999999</v>
      </c>
      <c r="T165" s="18">
        <v>53880.89</v>
      </c>
      <c r="U165" s="18"/>
      <c r="V165" s="18"/>
      <c r="W165" s="18"/>
      <c r="X165" s="18"/>
      <c r="Y165" s="18"/>
      <c r="Z165" s="18"/>
      <c r="AA165" s="18">
        <v>90281.09</v>
      </c>
      <c r="AB165" s="18">
        <v>6674060.0800000001</v>
      </c>
      <c r="AC165" s="18">
        <v>56173475.109999999</v>
      </c>
      <c r="AD165" s="18">
        <v>15983856.060000001</v>
      </c>
      <c r="AE165" s="18">
        <v>36216935.009999998</v>
      </c>
      <c r="AF165" s="18">
        <v>3972684.04</v>
      </c>
      <c r="AG165" s="18"/>
      <c r="AH165" s="18">
        <v>22125687.109999999</v>
      </c>
      <c r="AI165" s="18"/>
      <c r="AJ165" s="18"/>
      <c r="AK165" s="18">
        <v>17489708.219999999</v>
      </c>
      <c r="AL165" s="18">
        <v>102462930.52</v>
      </c>
      <c r="AM165" s="18">
        <v>131402.48000000001</v>
      </c>
      <c r="AN165" s="18">
        <v>1066957.04</v>
      </c>
      <c r="AO165" s="18">
        <v>315079.73</v>
      </c>
      <c r="AP165" s="18">
        <v>713921.73</v>
      </c>
      <c r="AQ165" s="18">
        <v>37955.58</v>
      </c>
      <c r="AR165" s="18"/>
      <c r="AS165" s="18">
        <v>417465.79</v>
      </c>
      <c r="AT165" s="18"/>
      <c r="AU165" s="18"/>
      <c r="AV165" s="18">
        <v>186060.73</v>
      </c>
      <c r="AW165" s="19">
        <f t="shared" si="69"/>
        <v>22081562</v>
      </c>
      <c r="AX165" s="20">
        <f t="shared" si="70"/>
        <v>182637723.89999998</v>
      </c>
      <c r="AY165" s="20">
        <f t="shared" si="71"/>
        <v>52049586.32</v>
      </c>
      <c r="AZ165" s="20">
        <f t="shared" si="72"/>
        <v>117936277.58</v>
      </c>
      <c r="BA165" s="20">
        <f t="shared" si="73"/>
        <v>12651860</v>
      </c>
      <c r="BB165" s="20">
        <f t="shared" si="74"/>
        <v>0</v>
      </c>
      <c r="BC165" s="20">
        <f t="shared" si="75"/>
        <v>83493158.909999996</v>
      </c>
      <c r="BD165" s="20">
        <f t="shared" si="76"/>
        <v>0</v>
      </c>
      <c r="BE165" s="20">
        <f t="shared" si="77"/>
        <v>0</v>
      </c>
      <c r="BF165" s="20">
        <f t="shared" si="78"/>
        <v>46515181.439999998</v>
      </c>
      <c r="BG165" s="21">
        <f t="shared" si="55"/>
        <v>334727626.25</v>
      </c>
    </row>
    <row r="166" spans="1:59" s="16" customFormat="1" ht="18.75" customHeight="1" x14ac:dyDescent="0.2">
      <c r="A166" s="7">
        <v>1</v>
      </c>
      <c r="B166" s="35"/>
      <c r="C166" s="65">
        <v>84</v>
      </c>
      <c r="D166" s="65" t="s">
        <v>136</v>
      </c>
      <c r="E166" s="12" t="s">
        <v>18</v>
      </c>
      <c r="F166" s="12">
        <v>9128</v>
      </c>
      <c r="G166" s="12"/>
      <c r="H166" s="12">
        <v>91921</v>
      </c>
      <c r="I166" s="12">
        <v>69124</v>
      </c>
      <c r="J166" s="12">
        <v>26894</v>
      </c>
      <c r="K166" s="12"/>
      <c r="L166" s="12">
        <v>4850</v>
      </c>
      <c r="M166" s="12"/>
      <c r="N166" s="12"/>
      <c r="O166" s="12">
        <v>2740</v>
      </c>
      <c r="P166" s="12"/>
      <c r="Q166" s="12">
        <v>40</v>
      </c>
      <c r="R166" s="12"/>
      <c r="S166" s="12">
        <v>291</v>
      </c>
      <c r="T166" s="12">
        <v>218</v>
      </c>
      <c r="U166" s="12">
        <v>31</v>
      </c>
      <c r="V166" s="12"/>
      <c r="W166" s="12">
        <v>12</v>
      </c>
      <c r="X166" s="12"/>
      <c r="Y166" s="12"/>
      <c r="Z166" s="12">
        <v>4</v>
      </c>
      <c r="AA166" s="12"/>
      <c r="AB166" s="12">
        <v>348</v>
      </c>
      <c r="AC166" s="12"/>
      <c r="AD166" s="12">
        <v>6699</v>
      </c>
      <c r="AE166" s="12">
        <v>5037</v>
      </c>
      <c r="AF166" s="12">
        <v>374</v>
      </c>
      <c r="AG166" s="12"/>
      <c r="AH166" s="12">
        <v>92</v>
      </c>
      <c r="AI166" s="12"/>
      <c r="AJ166" s="12"/>
      <c r="AK166" s="12">
        <v>44</v>
      </c>
      <c r="AL166" s="12"/>
      <c r="AM166" s="12">
        <v>1524</v>
      </c>
      <c r="AN166" s="12"/>
      <c r="AO166" s="12">
        <v>15318</v>
      </c>
      <c r="AP166" s="12">
        <v>11521</v>
      </c>
      <c r="AQ166" s="12">
        <v>3901</v>
      </c>
      <c r="AR166" s="12"/>
      <c r="AS166" s="12">
        <v>576</v>
      </c>
      <c r="AT166" s="12"/>
      <c r="AU166" s="12"/>
      <c r="AV166" s="12">
        <v>648</v>
      </c>
      <c r="AW166" s="13">
        <f t="shared" si="69"/>
        <v>11040</v>
      </c>
      <c r="AX166" s="14">
        <f t="shared" si="70"/>
        <v>0</v>
      </c>
      <c r="AY166" s="14">
        <f t="shared" si="71"/>
        <v>114229</v>
      </c>
      <c r="AZ166" s="14">
        <f t="shared" si="72"/>
        <v>85900</v>
      </c>
      <c r="BA166" s="14">
        <f t="shared" si="73"/>
        <v>31200</v>
      </c>
      <c r="BB166" s="14">
        <f t="shared" si="74"/>
        <v>0</v>
      </c>
      <c r="BC166" s="14">
        <f t="shared" si="75"/>
        <v>5530</v>
      </c>
      <c r="BD166" s="14">
        <f t="shared" si="76"/>
        <v>0</v>
      </c>
      <c r="BE166" s="14">
        <f t="shared" si="77"/>
        <v>0</v>
      </c>
      <c r="BF166" s="14">
        <f t="shared" si="78"/>
        <v>3436</v>
      </c>
      <c r="BG166" s="15"/>
    </row>
    <row r="167" spans="1:59" s="24" customFormat="1" ht="18.600000000000001" customHeight="1" x14ac:dyDescent="0.2">
      <c r="A167" s="7">
        <v>1</v>
      </c>
      <c r="B167" s="34"/>
      <c r="C167" s="66"/>
      <c r="D167" s="66"/>
      <c r="E167" s="18" t="s">
        <v>19</v>
      </c>
      <c r="F167" s="18">
        <v>25942413.440000001</v>
      </c>
      <c r="G167" s="18">
        <v>254033281.48799998</v>
      </c>
      <c r="H167" s="18">
        <v>80530962.019999996</v>
      </c>
      <c r="I167" s="18">
        <v>151690423.18000001</v>
      </c>
      <c r="J167" s="18">
        <v>21811896.287999999</v>
      </c>
      <c r="K167" s="18"/>
      <c r="L167" s="18">
        <v>145645010.03999999</v>
      </c>
      <c r="M167" s="18"/>
      <c r="N167" s="18"/>
      <c r="O167" s="18">
        <v>45908529.799999997</v>
      </c>
      <c r="P167" s="18">
        <v>471529234.76799995</v>
      </c>
      <c r="Q167" s="18">
        <v>123970.72</v>
      </c>
      <c r="R167" s="18">
        <v>754329.45400000003</v>
      </c>
      <c r="S167" s="18">
        <v>254523.94</v>
      </c>
      <c r="T167" s="18">
        <v>474501.69</v>
      </c>
      <c r="U167" s="18">
        <v>25303.824000000004</v>
      </c>
      <c r="V167" s="18"/>
      <c r="W167" s="18">
        <v>499354.32</v>
      </c>
      <c r="X167" s="18"/>
      <c r="Y167" s="18"/>
      <c r="Z167" s="18">
        <v>57674.03</v>
      </c>
      <c r="AA167" s="18">
        <v>1435328.524</v>
      </c>
      <c r="AB167" s="18">
        <v>985015.16</v>
      </c>
      <c r="AC167" s="18">
        <v>17086594.767999999</v>
      </c>
      <c r="AD167" s="18">
        <v>5868535.8099999996</v>
      </c>
      <c r="AE167" s="18">
        <v>10914413.07</v>
      </c>
      <c r="AF167" s="18">
        <v>303645.88799999998</v>
      </c>
      <c r="AG167" s="18"/>
      <c r="AH167" s="18">
        <v>2829674.48</v>
      </c>
      <c r="AI167" s="18"/>
      <c r="AJ167" s="18"/>
      <c r="AK167" s="18">
        <v>749762.42</v>
      </c>
      <c r="AL167" s="18">
        <v>21651046.827999998</v>
      </c>
      <c r="AM167" s="18">
        <v>4331611.6399999997</v>
      </c>
      <c r="AN167" s="18">
        <v>41880760.119999997</v>
      </c>
      <c r="AO167" s="18">
        <v>13421482.119999999</v>
      </c>
      <c r="AP167" s="18">
        <v>25296300</v>
      </c>
      <c r="AQ167" s="18">
        <v>3162978</v>
      </c>
      <c r="AR167" s="18"/>
      <c r="AS167" s="18">
        <v>17477401.210000001</v>
      </c>
      <c r="AT167" s="18"/>
      <c r="AU167" s="18"/>
      <c r="AV167" s="18">
        <v>10958066.16</v>
      </c>
      <c r="AW167" s="19">
        <f t="shared" si="69"/>
        <v>31383010.960000001</v>
      </c>
      <c r="AX167" s="20">
        <f t="shared" si="70"/>
        <v>313754965.82999998</v>
      </c>
      <c r="AY167" s="20">
        <f t="shared" si="71"/>
        <v>100075503.89</v>
      </c>
      <c r="AZ167" s="20">
        <f t="shared" si="72"/>
        <v>188375637.94</v>
      </c>
      <c r="BA167" s="20">
        <f t="shared" si="73"/>
        <v>25303824</v>
      </c>
      <c r="BB167" s="20">
        <f t="shared" si="74"/>
        <v>0</v>
      </c>
      <c r="BC167" s="20">
        <f t="shared" si="75"/>
        <v>166451440.04999998</v>
      </c>
      <c r="BD167" s="20">
        <f t="shared" si="76"/>
        <v>0</v>
      </c>
      <c r="BE167" s="20">
        <f t="shared" si="77"/>
        <v>0</v>
      </c>
      <c r="BF167" s="20">
        <f t="shared" si="78"/>
        <v>57674032.409999996</v>
      </c>
      <c r="BG167" s="21">
        <f t="shared" si="55"/>
        <v>569263449.25</v>
      </c>
    </row>
    <row r="168" spans="1:59" s="16" customFormat="1" ht="19.5" customHeight="1" x14ac:dyDescent="0.2">
      <c r="A168" s="7">
        <v>1</v>
      </c>
      <c r="B168" s="11" t="s">
        <v>137</v>
      </c>
      <c r="C168" s="65">
        <v>85</v>
      </c>
      <c r="D168" s="65" t="s">
        <v>138</v>
      </c>
      <c r="E168" s="12" t="s">
        <v>18</v>
      </c>
      <c r="F168" s="12">
        <v>4680</v>
      </c>
      <c r="G168" s="12"/>
      <c r="H168" s="12">
        <v>34713</v>
      </c>
      <c r="I168" s="12">
        <v>20662</v>
      </c>
      <c r="J168" s="12">
        <v>5049</v>
      </c>
      <c r="K168" s="12"/>
      <c r="L168" s="12">
        <v>1954</v>
      </c>
      <c r="M168" s="12"/>
      <c r="N168" s="12"/>
      <c r="O168" s="12">
        <v>1076</v>
      </c>
      <c r="P168" s="12"/>
      <c r="Q168" s="12">
        <v>16</v>
      </c>
      <c r="R168" s="12"/>
      <c r="S168" s="12">
        <v>57</v>
      </c>
      <c r="T168" s="12">
        <v>34</v>
      </c>
      <c r="U168" s="12"/>
      <c r="V168" s="12"/>
      <c r="W168" s="12">
        <v>4</v>
      </c>
      <c r="X168" s="12"/>
      <c r="Y168" s="12"/>
      <c r="Z168" s="12"/>
      <c r="AA168" s="12"/>
      <c r="AB168" s="12">
        <v>240</v>
      </c>
      <c r="AC168" s="12"/>
      <c r="AD168" s="12">
        <v>1749</v>
      </c>
      <c r="AE168" s="12">
        <v>1041</v>
      </c>
      <c r="AF168" s="12">
        <v>120</v>
      </c>
      <c r="AG168" s="12"/>
      <c r="AH168" s="12">
        <v>44</v>
      </c>
      <c r="AI168" s="12"/>
      <c r="AJ168" s="12"/>
      <c r="AK168" s="12">
        <v>44</v>
      </c>
      <c r="AL168" s="12"/>
      <c r="AM168" s="12">
        <v>72</v>
      </c>
      <c r="AN168" s="12"/>
      <c r="AO168" s="12">
        <v>444</v>
      </c>
      <c r="AP168" s="12">
        <v>263</v>
      </c>
      <c r="AQ168" s="12">
        <v>31</v>
      </c>
      <c r="AR168" s="12"/>
      <c r="AS168" s="12">
        <v>16</v>
      </c>
      <c r="AT168" s="12"/>
      <c r="AU168" s="12"/>
      <c r="AV168" s="12">
        <v>20</v>
      </c>
      <c r="AW168" s="13">
        <f t="shared" si="69"/>
        <v>5008</v>
      </c>
      <c r="AX168" s="14">
        <f t="shared" si="70"/>
        <v>0</v>
      </c>
      <c r="AY168" s="14">
        <f t="shared" si="71"/>
        <v>36963</v>
      </c>
      <c r="AZ168" s="14">
        <f t="shared" si="72"/>
        <v>22000</v>
      </c>
      <c r="BA168" s="14">
        <f t="shared" si="73"/>
        <v>5200</v>
      </c>
      <c r="BB168" s="14">
        <f t="shared" si="74"/>
        <v>0</v>
      </c>
      <c r="BC168" s="14">
        <f t="shared" si="75"/>
        <v>2018</v>
      </c>
      <c r="BD168" s="14">
        <f t="shared" si="76"/>
        <v>0</v>
      </c>
      <c r="BE168" s="14">
        <f t="shared" si="77"/>
        <v>0</v>
      </c>
      <c r="BF168" s="14">
        <f t="shared" si="78"/>
        <v>1140</v>
      </c>
      <c r="BG168" s="15"/>
    </row>
    <row r="169" spans="1:59" s="24" customFormat="1" ht="19.149999999999999" customHeight="1" x14ac:dyDescent="0.2">
      <c r="A169" s="7">
        <v>1</v>
      </c>
      <c r="B169" s="34"/>
      <c r="C169" s="66"/>
      <c r="D169" s="66"/>
      <c r="E169" s="18" t="s">
        <v>19</v>
      </c>
      <c r="F169" s="18">
        <v>12996401.32</v>
      </c>
      <c r="G169" s="18">
        <v>97768680.714000002</v>
      </c>
      <c r="H169" s="18">
        <v>32922302.609999999</v>
      </c>
      <c r="I169" s="18">
        <v>60751375.920000002</v>
      </c>
      <c r="J169" s="18">
        <v>4095002.1839999999</v>
      </c>
      <c r="K169" s="18"/>
      <c r="L169" s="18">
        <v>59351277.130000003</v>
      </c>
      <c r="M169" s="18"/>
      <c r="N169" s="18"/>
      <c r="O169" s="18">
        <v>18901706.739999998</v>
      </c>
      <c r="P169" s="18">
        <v>189018065.90399998</v>
      </c>
      <c r="Q169" s="18">
        <v>40667.96</v>
      </c>
      <c r="R169" s="18">
        <v>153442.66</v>
      </c>
      <c r="S169" s="18">
        <v>53928.55</v>
      </c>
      <c r="T169" s="18">
        <v>99514.11</v>
      </c>
      <c r="U169" s="18"/>
      <c r="V169" s="18"/>
      <c r="W169" s="18">
        <v>122626.61</v>
      </c>
      <c r="X169" s="18"/>
      <c r="Y169" s="18"/>
      <c r="Z169" s="18"/>
      <c r="AA169" s="18">
        <v>316737.23000000004</v>
      </c>
      <c r="AB169" s="18">
        <v>662735.84</v>
      </c>
      <c r="AC169" s="18">
        <v>4816894.392</v>
      </c>
      <c r="AD169" s="18">
        <v>1658842.27</v>
      </c>
      <c r="AE169" s="18">
        <v>3061054.13</v>
      </c>
      <c r="AF169" s="18">
        <v>96997.991999999998</v>
      </c>
      <c r="AG169" s="18"/>
      <c r="AH169" s="18">
        <v>1287579.3600000001</v>
      </c>
      <c r="AI169" s="18"/>
      <c r="AJ169" s="18"/>
      <c r="AK169" s="18">
        <v>784219.75</v>
      </c>
      <c r="AL169" s="18">
        <v>7551429.3420000002</v>
      </c>
      <c r="AM169" s="18">
        <v>203339.48</v>
      </c>
      <c r="AN169" s="18">
        <v>1222156.6140000001</v>
      </c>
      <c r="AO169" s="18">
        <v>420642.71</v>
      </c>
      <c r="AP169" s="18">
        <v>776210.08</v>
      </c>
      <c r="AQ169" s="18">
        <v>25303.824000000001</v>
      </c>
      <c r="AR169" s="18"/>
      <c r="AS169" s="18">
        <v>551819.73</v>
      </c>
      <c r="AT169" s="18"/>
      <c r="AU169" s="18"/>
      <c r="AV169" s="18">
        <v>422272.17</v>
      </c>
      <c r="AW169" s="19">
        <f t="shared" si="69"/>
        <v>13903144.6</v>
      </c>
      <c r="AX169" s="20">
        <f t="shared" si="70"/>
        <v>103961174.38</v>
      </c>
      <c r="AY169" s="20">
        <f t="shared" si="71"/>
        <v>35055716.140000001</v>
      </c>
      <c r="AZ169" s="20">
        <f t="shared" si="72"/>
        <v>64688154.240000002</v>
      </c>
      <c r="BA169" s="20">
        <f t="shared" si="73"/>
        <v>4217304</v>
      </c>
      <c r="BB169" s="20">
        <f t="shared" si="74"/>
        <v>0</v>
      </c>
      <c r="BC169" s="20">
        <f t="shared" si="75"/>
        <v>61313302.830000006</v>
      </c>
      <c r="BD169" s="20">
        <f t="shared" si="76"/>
        <v>0</v>
      </c>
      <c r="BE169" s="20">
        <f t="shared" si="77"/>
        <v>0</v>
      </c>
      <c r="BF169" s="20">
        <f t="shared" si="78"/>
        <v>20108198.659999996</v>
      </c>
      <c r="BG169" s="21">
        <f t="shared" si="55"/>
        <v>199285820.47</v>
      </c>
    </row>
    <row r="170" spans="1:59" s="16" customFormat="1" ht="19.5" customHeight="1" x14ac:dyDescent="0.2">
      <c r="A170" s="7">
        <v>1</v>
      </c>
      <c r="B170" s="11" t="s">
        <v>139</v>
      </c>
      <c r="C170" s="65">
        <v>86</v>
      </c>
      <c r="D170" s="65" t="s">
        <v>140</v>
      </c>
      <c r="E170" s="12" t="s">
        <v>18</v>
      </c>
      <c r="F170" s="12">
        <v>6764</v>
      </c>
      <c r="G170" s="12"/>
      <c r="H170" s="12">
        <v>62810</v>
      </c>
      <c r="I170" s="12">
        <v>20321</v>
      </c>
      <c r="J170" s="12">
        <v>6051</v>
      </c>
      <c r="K170" s="12"/>
      <c r="L170" s="12">
        <v>3724</v>
      </c>
      <c r="M170" s="12"/>
      <c r="N170" s="12"/>
      <c r="O170" s="12">
        <v>760</v>
      </c>
      <c r="P170" s="12"/>
      <c r="Q170" s="12">
        <v>8</v>
      </c>
      <c r="R170" s="12"/>
      <c r="S170" s="12">
        <v>38</v>
      </c>
      <c r="T170" s="12">
        <v>12</v>
      </c>
      <c r="U170" s="12"/>
      <c r="V170" s="12"/>
      <c r="W170" s="12">
        <v>12</v>
      </c>
      <c r="X170" s="12"/>
      <c r="Y170" s="12"/>
      <c r="Z170" s="12"/>
      <c r="AA170" s="12"/>
      <c r="AB170" s="12">
        <v>2552</v>
      </c>
      <c r="AC170" s="12"/>
      <c r="AD170" s="12">
        <v>23841</v>
      </c>
      <c r="AE170" s="12">
        <v>7713</v>
      </c>
      <c r="AF170" s="12">
        <v>2216</v>
      </c>
      <c r="AG170" s="12"/>
      <c r="AH170" s="12">
        <v>1164</v>
      </c>
      <c r="AI170" s="12"/>
      <c r="AJ170" s="12"/>
      <c r="AK170" s="12">
        <v>324</v>
      </c>
      <c r="AL170" s="12"/>
      <c r="AM170" s="12">
        <v>52</v>
      </c>
      <c r="AN170" s="12"/>
      <c r="AO170" s="12">
        <v>401</v>
      </c>
      <c r="AP170" s="12">
        <v>130</v>
      </c>
      <c r="AQ170" s="12">
        <v>33</v>
      </c>
      <c r="AR170" s="12"/>
      <c r="AS170" s="12">
        <v>24</v>
      </c>
      <c r="AT170" s="12"/>
      <c r="AU170" s="12"/>
      <c r="AV170" s="12">
        <v>4</v>
      </c>
      <c r="AW170" s="13">
        <f t="shared" si="69"/>
        <v>9376</v>
      </c>
      <c r="AX170" s="14">
        <f t="shared" si="70"/>
        <v>0</v>
      </c>
      <c r="AY170" s="14">
        <f t="shared" si="71"/>
        <v>87090</v>
      </c>
      <c r="AZ170" s="14">
        <f t="shared" si="72"/>
        <v>28176</v>
      </c>
      <c r="BA170" s="14">
        <f t="shared" si="73"/>
        <v>8300</v>
      </c>
      <c r="BB170" s="14">
        <f t="shared" si="74"/>
        <v>0</v>
      </c>
      <c r="BC170" s="14">
        <f t="shared" si="75"/>
        <v>4924</v>
      </c>
      <c r="BD170" s="14">
        <f t="shared" si="76"/>
        <v>0</v>
      </c>
      <c r="BE170" s="14">
        <f t="shared" si="77"/>
        <v>0</v>
      </c>
      <c r="BF170" s="14">
        <f t="shared" si="78"/>
        <v>1088</v>
      </c>
      <c r="BG170" s="15"/>
    </row>
    <row r="171" spans="1:59" s="24" customFormat="1" ht="19.5" customHeight="1" x14ac:dyDescent="0.2">
      <c r="A171" s="7">
        <v>1</v>
      </c>
      <c r="B171" s="23"/>
      <c r="C171" s="66"/>
      <c r="D171" s="66"/>
      <c r="E171" s="18" t="s">
        <v>19</v>
      </c>
      <c r="F171" s="18">
        <v>17687644.84</v>
      </c>
      <c r="G171" s="18">
        <v>189543576.62400001</v>
      </c>
      <c r="H171" s="18">
        <v>87170383.599999994</v>
      </c>
      <c r="I171" s="18">
        <v>96484530.769999996</v>
      </c>
      <c r="J171" s="18">
        <v>5888662.2539999997</v>
      </c>
      <c r="K171" s="18"/>
      <c r="L171" s="18">
        <v>153360283.11000001</v>
      </c>
      <c r="M171" s="18"/>
      <c r="N171" s="18"/>
      <c r="O171" s="18">
        <v>17317031.48</v>
      </c>
      <c r="P171" s="18">
        <v>377908536.05399996</v>
      </c>
      <c r="Q171" s="18">
        <v>21824.080000000002</v>
      </c>
      <c r="R171" s="18">
        <v>109665.04000000001</v>
      </c>
      <c r="S171" s="18">
        <v>52125.8</v>
      </c>
      <c r="T171" s="18">
        <v>57539.24</v>
      </c>
      <c r="U171" s="18"/>
      <c r="V171" s="18"/>
      <c r="W171" s="18">
        <v>407331.43</v>
      </c>
      <c r="X171" s="18"/>
      <c r="Y171" s="18"/>
      <c r="Z171" s="18"/>
      <c r="AA171" s="18">
        <v>538820.54999999993</v>
      </c>
      <c r="AB171" s="18">
        <v>6673786.9199999999</v>
      </c>
      <c r="AC171" s="18">
        <v>71768751.171999991</v>
      </c>
      <c r="AD171" s="18">
        <v>33087856.739999998</v>
      </c>
      <c r="AE171" s="18">
        <v>36524141.590000004</v>
      </c>
      <c r="AF171" s="18">
        <v>2156752.8419999997</v>
      </c>
      <c r="AG171" s="18"/>
      <c r="AH171" s="18">
        <v>48879771.509999998</v>
      </c>
      <c r="AI171" s="18"/>
      <c r="AJ171" s="18"/>
      <c r="AK171" s="18">
        <v>7524810.7999999998</v>
      </c>
      <c r="AL171" s="18">
        <v>134847120.40199998</v>
      </c>
      <c r="AM171" s="18">
        <v>136763.92000000001</v>
      </c>
      <c r="AN171" s="18">
        <v>1204883.344</v>
      </c>
      <c r="AO171" s="18">
        <v>557345.14</v>
      </c>
      <c r="AP171" s="18">
        <v>615227.30000000005</v>
      </c>
      <c r="AQ171" s="18">
        <v>32310.904000000002</v>
      </c>
      <c r="AR171" s="18"/>
      <c r="AS171" s="18">
        <v>1018328.57</v>
      </c>
      <c r="AT171" s="18"/>
      <c r="AU171" s="18"/>
      <c r="AV171" s="18">
        <v>74749.78</v>
      </c>
      <c r="AW171" s="19">
        <f t="shared" si="69"/>
        <v>24520019.759999998</v>
      </c>
      <c r="AX171" s="20">
        <f t="shared" si="70"/>
        <v>262626876.18000001</v>
      </c>
      <c r="AY171" s="20">
        <f t="shared" si="71"/>
        <v>120867711.27999999</v>
      </c>
      <c r="AZ171" s="20">
        <f t="shared" si="72"/>
        <v>133681438.90000001</v>
      </c>
      <c r="BA171" s="20">
        <f t="shared" si="73"/>
        <v>8077726</v>
      </c>
      <c r="BB171" s="20">
        <f t="shared" si="74"/>
        <v>0</v>
      </c>
      <c r="BC171" s="20">
        <f t="shared" si="75"/>
        <v>203665714.62</v>
      </c>
      <c r="BD171" s="20">
        <f t="shared" si="76"/>
        <v>0</v>
      </c>
      <c r="BE171" s="20">
        <f t="shared" si="77"/>
        <v>0</v>
      </c>
      <c r="BF171" s="20">
        <f t="shared" si="78"/>
        <v>24916592.060000002</v>
      </c>
      <c r="BG171" s="21">
        <f t="shared" si="55"/>
        <v>515729202.62</v>
      </c>
    </row>
    <row r="172" spans="1:59" s="16" customFormat="1" ht="25.5" customHeight="1" x14ac:dyDescent="0.2">
      <c r="A172" s="7">
        <v>1</v>
      </c>
      <c r="B172" s="11" t="s">
        <v>141</v>
      </c>
      <c r="C172" s="65">
        <v>87</v>
      </c>
      <c r="D172" s="65" t="s">
        <v>142</v>
      </c>
      <c r="E172" s="12" t="s">
        <v>18</v>
      </c>
      <c r="F172" s="12">
        <v>5644</v>
      </c>
      <c r="G172" s="12"/>
      <c r="H172" s="12">
        <v>34732</v>
      </c>
      <c r="I172" s="12">
        <v>33526</v>
      </c>
      <c r="J172" s="12">
        <v>11466</v>
      </c>
      <c r="K172" s="12"/>
      <c r="L172" s="12">
        <v>2512</v>
      </c>
      <c r="M172" s="12"/>
      <c r="N172" s="12"/>
      <c r="O172" s="12">
        <v>692</v>
      </c>
      <c r="P172" s="12"/>
      <c r="Q172" s="12">
        <v>4</v>
      </c>
      <c r="R172" s="12"/>
      <c r="S172" s="12">
        <v>27</v>
      </c>
      <c r="T172" s="12">
        <v>26</v>
      </c>
      <c r="U172" s="12"/>
      <c r="V172" s="12"/>
      <c r="W172" s="12"/>
      <c r="X172" s="12"/>
      <c r="Y172" s="12"/>
      <c r="Z172" s="12"/>
      <c r="AA172" s="12"/>
      <c r="AB172" s="12">
        <v>6120</v>
      </c>
      <c r="AC172" s="12"/>
      <c r="AD172" s="12">
        <v>37986</v>
      </c>
      <c r="AE172" s="12">
        <v>36667</v>
      </c>
      <c r="AF172" s="12">
        <v>12961</v>
      </c>
      <c r="AG172" s="12"/>
      <c r="AH172" s="12">
        <v>2748</v>
      </c>
      <c r="AI172" s="12"/>
      <c r="AJ172" s="12"/>
      <c r="AK172" s="12">
        <v>1058</v>
      </c>
      <c r="AL172" s="12"/>
      <c r="AM172" s="12">
        <v>52</v>
      </c>
      <c r="AN172" s="12"/>
      <c r="AO172" s="12">
        <v>254</v>
      </c>
      <c r="AP172" s="12">
        <v>246</v>
      </c>
      <c r="AQ172" s="12">
        <v>73</v>
      </c>
      <c r="AR172" s="12"/>
      <c r="AS172" s="12">
        <v>12</v>
      </c>
      <c r="AT172" s="12"/>
      <c r="AU172" s="12"/>
      <c r="AV172" s="12">
        <v>4</v>
      </c>
      <c r="AW172" s="13">
        <f t="shared" si="69"/>
        <v>11820</v>
      </c>
      <c r="AX172" s="14">
        <f t="shared" si="70"/>
        <v>0</v>
      </c>
      <c r="AY172" s="14">
        <f t="shared" si="71"/>
        <v>72999</v>
      </c>
      <c r="AZ172" s="14">
        <f t="shared" si="72"/>
        <v>70465</v>
      </c>
      <c r="BA172" s="14">
        <f t="shared" si="73"/>
        <v>24500</v>
      </c>
      <c r="BB172" s="14">
        <f t="shared" si="74"/>
        <v>0</v>
      </c>
      <c r="BC172" s="14">
        <f t="shared" si="75"/>
        <v>5272</v>
      </c>
      <c r="BD172" s="14">
        <f t="shared" si="76"/>
        <v>0</v>
      </c>
      <c r="BE172" s="14">
        <f t="shared" si="77"/>
        <v>0</v>
      </c>
      <c r="BF172" s="14">
        <f t="shared" si="78"/>
        <v>1754</v>
      </c>
      <c r="BG172" s="15"/>
    </row>
    <row r="173" spans="1:59" s="24" customFormat="1" ht="16.899999999999999" customHeight="1" x14ac:dyDescent="0.2">
      <c r="A173" s="7">
        <v>1</v>
      </c>
      <c r="B173" s="23"/>
      <c r="C173" s="66"/>
      <c r="D173" s="66"/>
      <c r="E173" s="18" t="s">
        <v>19</v>
      </c>
      <c r="F173" s="18">
        <v>13971497.279999999</v>
      </c>
      <c r="G173" s="18">
        <v>102586280.22</v>
      </c>
      <c r="H173" s="18">
        <v>29996908.129999999</v>
      </c>
      <c r="I173" s="18">
        <v>61430431.57</v>
      </c>
      <c r="J173" s="18">
        <v>11158940.52</v>
      </c>
      <c r="K173" s="18"/>
      <c r="L173" s="18">
        <v>95753915.079999998</v>
      </c>
      <c r="M173" s="18"/>
      <c r="N173" s="18"/>
      <c r="O173" s="18">
        <v>14729459.6</v>
      </c>
      <c r="P173" s="18">
        <v>227041152.17999998</v>
      </c>
      <c r="Q173" s="18">
        <v>14813.68</v>
      </c>
      <c r="R173" s="18">
        <v>69818.850000000006</v>
      </c>
      <c r="S173" s="18">
        <v>23182.91</v>
      </c>
      <c r="T173" s="18">
        <v>46635.94</v>
      </c>
      <c r="U173" s="18"/>
      <c r="V173" s="18"/>
      <c r="W173" s="18"/>
      <c r="X173" s="18"/>
      <c r="Y173" s="18"/>
      <c r="Z173" s="18"/>
      <c r="AA173" s="18">
        <v>84632.53</v>
      </c>
      <c r="AB173" s="18">
        <v>15163996.52</v>
      </c>
      <c r="AC173" s="18">
        <v>113565433.13000001</v>
      </c>
      <c r="AD173" s="18">
        <v>32807390.699999999</v>
      </c>
      <c r="AE173" s="18">
        <v>68144624.620000005</v>
      </c>
      <c r="AF173" s="18">
        <v>12613417.810000001</v>
      </c>
      <c r="AG173" s="18"/>
      <c r="AH173" s="18">
        <v>98874205.590000004</v>
      </c>
      <c r="AI173" s="18"/>
      <c r="AJ173" s="18"/>
      <c r="AK173" s="18">
        <v>20950153.710000001</v>
      </c>
      <c r="AL173" s="18">
        <v>248553788.95000002</v>
      </c>
      <c r="AM173" s="18">
        <v>132582.16</v>
      </c>
      <c r="AN173" s="18">
        <v>733481.99000000011</v>
      </c>
      <c r="AO173" s="18">
        <v>219346.04</v>
      </c>
      <c r="AP173" s="18">
        <v>442604.28</v>
      </c>
      <c r="AQ173" s="18">
        <v>71531.67</v>
      </c>
      <c r="AR173" s="18"/>
      <c r="AS173" s="18">
        <v>390036.31</v>
      </c>
      <c r="AT173" s="18"/>
      <c r="AU173" s="18"/>
      <c r="AV173" s="18">
        <v>71502.23</v>
      </c>
      <c r="AW173" s="19">
        <f t="shared" si="69"/>
        <v>29282889.640000001</v>
      </c>
      <c r="AX173" s="20">
        <f t="shared" si="70"/>
        <v>216955014.19</v>
      </c>
      <c r="AY173" s="20">
        <f t="shared" si="71"/>
        <v>63046827.780000001</v>
      </c>
      <c r="AZ173" s="20">
        <f t="shared" si="72"/>
        <v>130064296.41</v>
      </c>
      <c r="BA173" s="20">
        <f t="shared" si="73"/>
        <v>23843890</v>
      </c>
      <c r="BB173" s="20">
        <f t="shared" si="74"/>
        <v>0</v>
      </c>
      <c r="BC173" s="20">
        <f t="shared" si="75"/>
        <v>195018156.98000002</v>
      </c>
      <c r="BD173" s="20">
        <f t="shared" si="76"/>
        <v>0</v>
      </c>
      <c r="BE173" s="20">
        <f t="shared" si="77"/>
        <v>0</v>
      </c>
      <c r="BF173" s="20">
        <f t="shared" si="78"/>
        <v>35751115.539999999</v>
      </c>
      <c r="BG173" s="21">
        <f t="shared" si="55"/>
        <v>477007176.35000002</v>
      </c>
    </row>
    <row r="174" spans="1:59" s="16" customFormat="1" ht="20.25" customHeight="1" x14ac:dyDescent="0.2">
      <c r="A174" s="7">
        <v>1</v>
      </c>
      <c r="B174" s="35"/>
      <c r="C174" s="65">
        <v>88</v>
      </c>
      <c r="D174" s="65" t="s">
        <v>143</v>
      </c>
      <c r="E174" s="12" t="s">
        <v>18</v>
      </c>
      <c r="F174" s="12"/>
      <c r="G174" s="12"/>
      <c r="H174" s="12">
        <v>3120</v>
      </c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>
        <v>3767</v>
      </c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3">
        <f t="shared" si="69"/>
        <v>0</v>
      </c>
      <c r="AX174" s="14">
        <f t="shared" si="70"/>
        <v>0</v>
      </c>
      <c r="AY174" s="14">
        <f t="shared" si="71"/>
        <v>6887</v>
      </c>
      <c r="AZ174" s="14">
        <f t="shared" si="72"/>
        <v>0</v>
      </c>
      <c r="BA174" s="14">
        <f t="shared" si="73"/>
        <v>0</v>
      </c>
      <c r="BB174" s="14">
        <f t="shared" si="74"/>
        <v>0</v>
      </c>
      <c r="BC174" s="14">
        <f t="shared" si="75"/>
        <v>0</v>
      </c>
      <c r="BD174" s="14">
        <f t="shared" si="76"/>
        <v>0</v>
      </c>
      <c r="BE174" s="14">
        <f t="shared" si="77"/>
        <v>0</v>
      </c>
      <c r="BF174" s="14">
        <f t="shared" si="78"/>
        <v>0</v>
      </c>
      <c r="BG174" s="15"/>
    </row>
    <row r="175" spans="1:59" s="24" customFormat="1" ht="20.25" customHeight="1" x14ac:dyDescent="0.2">
      <c r="A175" s="7">
        <v>1</v>
      </c>
      <c r="B175" s="34"/>
      <c r="C175" s="66"/>
      <c r="D175" s="66"/>
      <c r="E175" s="18" t="s">
        <v>19</v>
      </c>
      <c r="F175" s="18"/>
      <c r="G175" s="18">
        <v>2363489.88</v>
      </c>
      <c r="H175" s="18">
        <v>2213131.5299999998</v>
      </c>
      <c r="I175" s="18">
        <v>150358.35</v>
      </c>
      <c r="J175" s="18"/>
      <c r="K175" s="18"/>
      <c r="L175" s="18"/>
      <c r="M175" s="18"/>
      <c r="N175" s="18"/>
      <c r="O175" s="18"/>
      <c r="P175" s="18">
        <v>2363489.88</v>
      </c>
      <c r="Q175" s="18"/>
      <c r="R175" s="18">
        <v>0</v>
      </c>
      <c r="S175" s="18"/>
      <c r="T175" s="18"/>
      <c r="U175" s="18"/>
      <c r="V175" s="18"/>
      <c r="W175" s="18"/>
      <c r="X175" s="18"/>
      <c r="Y175" s="18"/>
      <c r="Z175" s="18"/>
      <c r="AA175" s="18">
        <v>0</v>
      </c>
      <c r="AB175" s="18"/>
      <c r="AC175" s="18">
        <v>2859086.8</v>
      </c>
      <c r="AD175" s="18">
        <v>2672368.5299999998</v>
      </c>
      <c r="AE175" s="18">
        <v>186718.27</v>
      </c>
      <c r="AF175" s="18"/>
      <c r="AG175" s="18"/>
      <c r="AH175" s="18"/>
      <c r="AI175" s="18"/>
      <c r="AJ175" s="18"/>
      <c r="AK175" s="18"/>
      <c r="AL175" s="18">
        <v>2859086.8</v>
      </c>
      <c r="AM175" s="18"/>
      <c r="AN175" s="18">
        <v>0</v>
      </c>
      <c r="AO175" s="18"/>
      <c r="AP175" s="18"/>
      <c r="AQ175" s="18"/>
      <c r="AR175" s="18"/>
      <c r="AS175" s="18"/>
      <c r="AT175" s="18"/>
      <c r="AU175" s="18"/>
      <c r="AV175" s="18"/>
      <c r="AW175" s="19">
        <f t="shared" si="69"/>
        <v>0</v>
      </c>
      <c r="AX175" s="20">
        <f t="shared" si="70"/>
        <v>5222576.68</v>
      </c>
      <c r="AY175" s="20">
        <f t="shared" si="71"/>
        <v>4885500.0599999996</v>
      </c>
      <c r="AZ175" s="20">
        <f t="shared" si="72"/>
        <v>337076.62</v>
      </c>
      <c r="BA175" s="20">
        <f t="shared" si="73"/>
        <v>0</v>
      </c>
      <c r="BB175" s="20">
        <f t="shared" si="74"/>
        <v>0</v>
      </c>
      <c r="BC175" s="20">
        <f t="shared" si="75"/>
        <v>0</v>
      </c>
      <c r="BD175" s="20">
        <f t="shared" si="76"/>
        <v>0</v>
      </c>
      <c r="BE175" s="20">
        <f t="shared" si="77"/>
        <v>0</v>
      </c>
      <c r="BF175" s="20">
        <f t="shared" si="78"/>
        <v>0</v>
      </c>
      <c r="BG175" s="21">
        <f t="shared" si="55"/>
        <v>5222576.68</v>
      </c>
    </row>
    <row r="176" spans="1:59" s="24" customFormat="1" ht="20.25" customHeight="1" x14ac:dyDescent="0.2">
      <c r="A176" s="7"/>
      <c r="B176" s="34"/>
      <c r="C176" s="65">
        <v>89</v>
      </c>
      <c r="D176" s="65" t="s">
        <v>199</v>
      </c>
      <c r="E176" s="12" t="s">
        <v>18</v>
      </c>
      <c r="F176" s="18"/>
      <c r="G176" s="12"/>
      <c r="H176" s="18">
        <v>60</v>
      </c>
      <c r="I176" s="18"/>
      <c r="J176" s="18"/>
      <c r="K176" s="18"/>
      <c r="L176" s="18"/>
      <c r="M176" s="18"/>
      <c r="N176" s="18"/>
      <c r="O176" s="18"/>
      <c r="P176" s="12"/>
      <c r="Q176" s="18"/>
      <c r="R176" s="12"/>
      <c r="S176" s="18"/>
      <c r="T176" s="18"/>
      <c r="U176" s="18"/>
      <c r="V176" s="18"/>
      <c r="W176" s="18"/>
      <c r="X176" s="18"/>
      <c r="Y176" s="18"/>
      <c r="Z176" s="18"/>
      <c r="AA176" s="12"/>
      <c r="AB176" s="18"/>
      <c r="AC176" s="12"/>
      <c r="AD176" s="18">
        <v>60</v>
      </c>
      <c r="AE176" s="18"/>
      <c r="AF176" s="18"/>
      <c r="AG176" s="18"/>
      <c r="AH176" s="18"/>
      <c r="AI176" s="18"/>
      <c r="AJ176" s="18"/>
      <c r="AK176" s="18"/>
      <c r="AL176" s="12"/>
      <c r="AM176" s="18"/>
      <c r="AN176" s="12"/>
      <c r="AO176" s="18"/>
      <c r="AP176" s="18"/>
      <c r="AQ176" s="18"/>
      <c r="AR176" s="18"/>
      <c r="AS176" s="18"/>
      <c r="AT176" s="18"/>
      <c r="AU176" s="18"/>
      <c r="AV176" s="18"/>
      <c r="AW176" s="13">
        <f t="shared" si="69"/>
        <v>0</v>
      </c>
      <c r="AX176" s="14">
        <f t="shared" si="70"/>
        <v>0</v>
      </c>
      <c r="AY176" s="14">
        <f t="shared" si="71"/>
        <v>120</v>
      </c>
      <c r="AZ176" s="14">
        <f t="shared" si="72"/>
        <v>0</v>
      </c>
      <c r="BA176" s="14">
        <f t="shared" si="73"/>
        <v>0</v>
      </c>
      <c r="BB176" s="14">
        <f t="shared" si="74"/>
        <v>0</v>
      </c>
      <c r="BC176" s="14">
        <f t="shared" si="75"/>
        <v>0</v>
      </c>
      <c r="BD176" s="14">
        <f t="shared" si="76"/>
        <v>0</v>
      </c>
      <c r="BE176" s="14">
        <f t="shared" si="77"/>
        <v>0</v>
      </c>
      <c r="BF176" s="14">
        <f t="shared" si="78"/>
        <v>0</v>
      </c>
      <c r="BG176" s="15"/>
    </row>
    <row r="177" spans="1:59" s="24" customFormat="1" ht="20.25" customHeight="1" x14ac:dyDescent="0.2">
      <c r="A177" s="7"/>
      <c r="B177" s="34"/>
      <c r="C177" s="66"/>
      <c r="D177" s="66"/>
      <c r="E177" s="18" t="s">
        <v>19</v>
      </c>
      <c r="F177" s="18"/>
      <c r="G177" s="18">
        <v>42562.8</v>
      </c>
      <c r="H177" s="18">
        <v>42562.8</v>
      </c>
      <c r="I177" s="18"/>
      <c r="J177" s="18"/>
      <c r="K177" s="18"/>
      <c r="L177" s="18"/>
      <c r="M177" s="18"/>
      <c r="N177" s="18"/>
      <c r="O177" s="18"/>
      <c r="P177" s="18">
        <v>42562.8</v>
      </c>
      <c r="Q177" s="18"/>
      <c r="R177" s="18">
        <v>0</v>
      </c>
      <c r="S177" s="18"/>
      <c r="T177" s="18"/>
      <c r="U177" s="18"/>
      <c r="V177" s="18"/>
      <c r="W177" s="18"/>
      <c r="X177" s="18"/>
      <c r="Y177" s="18"/>
      <c r="Z177" s="18"/>
      <c r="AA177" s="18">
        <v>0</v>
      </c>
      <c r="AB177" s="18"/>
      <c r="AC177" s="18">
        <v>42562.8</v>
      </c>
      <c r="AD177" s="18">
        <v>42562.8</v>
      </c>
      <c r="AE177" s="18"/>
      <c r="AF177" s="18"/>
      <c r="AG177" s="18"/>
      <c r="AH177" s="18"/>
      <c r="AI177" s="18"/>
      <c r="AJ177" s="18"/>
      <c r="AK177" s="18"/>
      <c r="AL177" s="18">
        <v>42562.8</v>
      </c>
      <c r="AM177" s="18"/>
      <c r="AN177" s="18">
        <v>0</v>
      </c>
      <c r="AO177" s="18"/>
      <c r="AP177" s="18"/>
      <c r="AQ177" s="18"/>
      <c r="AR177" s="18"/>
      <c r="AS177" s="18"/>
      <c r="AT177" s="18"/>
      <c r="AU177" s="18"/>
      <c r="AV177" s="18"/>
      <c r="AW177" s="19">
        <f t="shared" si="69"/>
        <v>0</v>
      </c>
      <c r="AX177" s="20">
        <f t="shared" si="70"/>
        <v>85125.6</v>
      </c>
      <c r="AY177" s="20">
        <f t="shared" si="71"/>
        <v>85125.6</v>
      </c>
      <c r="AZ177" s="20">
        <f t="shared" si="72"/>
        <v>0</v>
      </c>
      <c r="BA177" s="20">
        <f t="shared" si="73"/>
        <v>0</v>
      </c>
      <c r="BB177" s="20">
        <f t="shared" si="74"/>
        <v>0</v>
      </c>
      <c r="BC177" s="20">
        <f t="shared" si="75"/>
        <v>0</v>
      </c>
      <c r="BD177" s="20">
        <f t="shared" si="76"/>
        <v>0</v>
      </c>
      <c r="BE177" s="20">
        <f t="shared" si="77"/>
        <v>0</v>
      </c>
      <c r="BF177" s="20">
        <f t="shared" si="78"/>
        <v>0</v>
      </c>
      <c r="BG177" s="21">
        <f t="shared" si="55"/>
        <v>85125.6</v>
      </c>
    </row>
    <row r="178" spans="1:59" s="16" customFormat="1" ht="19.899999999999999" customHeight="1" x14ac:dyDescent="0.2">
      <c r="A178" s="7">
        <v>1</v>
      </c>
      <c r="B178" s="35"/>
      <c r="C178" s="65">
        <v>90</v>
      </c>
      <c r="D178" s="65" t="s">
        <v>144</v>
      </c>
      <c r="E178" s="12" t="s">
        <v>18</v>
      </c>
      <c r="F178" s="12">
        <v>6440</v>
      </c>
      <c r="G178" s="12"/>
      <c r="H178" s="12">
        <v>51502</v>
      </c>
      <c r="I178" s="12">
        <v>23494</v>
      </c>
      <c r="J178" s="12">
        <v>6435</v>
      </c>
      <c r="K178" s="12"/>
      <c r="L178" s="12">
        <v>2864</v>
      </c>
      <c r="M178" s="12"/>
      <c r="N178" s="12"/>
      <c r="O178" s="12">
        <v>530</v>
      </c>
      <c r="P178" s="12"/>
      <c r="Q178" s="12">
        <v>4</v>
      </c>
      <c r="R178" s="12"/>
      <c r="S178" s="12">
        <v>48</v>
      </c>
      <c r="T178" s="12">
        <v>22</v>
      </c>
      <c r="U178" s="12"/>
      <c r="V178" s="12"/>
      <c r="W178" s="12"/>
      <c r="X178" s="12"/>
      <c r="Y178" s="12"/>
      <c r="Z178" s="12"/>
      <c r="AA178" s="12"/>
      <c r="AB178" s="12">
        <v>3040</v>
      </c>
      <c r="AC178" s="12"/>
      <c r="AD178" s="12">
        <v>24824</v>
      </c>
      <c r="AE178" s="12">
        <v>11324</v>
      </c>
      <c r="AF178" s="12">
        <v>2529</v>
      </c>
      <c r="AG178" s="12"/>
      <c r="AH178" s="12">
        <v>1168</v>
      </c>
      <c r="AI178" s="12"/>
      <c r="AJ178" s="12"/>
      <c r="AK178" s="12">
        <v>276</v>
      </c>
      <c r="AL178" s="12"/>
      <c r="AM178" s="12">
        <v>28</v>
      </c>
      <c r="AN178" s="12"/>
      <c r="AO178" s="12">
        <v>352</v>
      </c>
      <c r="AP178" s="12">
        <v>160</v>
      </c>
      <c r="AQ178" s="12">
        <v>36</v>
      </c>
      <c r="AR178" s="12"/>
      <c r="AS178" s="12">
        <v>8</v>
      </c>
      <c r="AT178" s="12"/>
      <c r="AU178" s="12"/>
      <c r="AV178" s="12">
        <v>4</v>
      </c>
      <c r="AW178" s="13">
        <f t="shared" si="69"/>
        <v>9512</v>
      </c>
      <c r="AX178" s="14">
        <f t="shared" si="70"/>
        <v>0</v>
      </c>
      <c r="AY178" s="14">
        <f t="shared" si="71"/>
        <v>76726</v>
      </c>
      <c r="AZ178" s="14">
        <f t="shared" si="72"/>
        <v>35000</v>
      </c>
      <c r="BA178" s="14">
        <f t="shared" si="73"/>
        <v>9000</v>
      </c>
      <c r="BB178" s="14">
        <f t="shared" si="74"/>
        <v>0</v>
      </c>
      <c r="BC178" s="14">
        <f t="shared" si="75"/>
        <v>4040</v>
      </c>
      <c r="BD178" s="14">
        <f t="shared" si="76"/>
        <v>0</v>
      </c>
      <c r="BE178" s="14">
        <f t="shared" si="77"/>
        <v>0</v>
      </c>
      <c r="BF178" s="14">
        <f t="shared" si="78"/>
        <v>810</v>
      </c>
      <c r="BG178" s="15"/>
    </row>
    <row r="179" spans="1:59" s="24" customFormat="1" ht="19.899999999999999" customHeight="1" x14ac:dyDescent="0.2">
      <c r="A179" s="7">
        <v>1</v>
      </c>
      <c r="B179" s="34"/>
      <c r="C179" s="66"/>
      <c r="D179" s="66"/>
      <c r="E179" s="18" t="s">
        <v>19</v>
      </c>
      <c r="F179" s="18">
        <v>18007401.879999999</v>
      </c>
      <c r="G179" s="18">
        <v>125170722.31000002</v>
      </c>
      <c r="H179" s="18">
        <v>51314000.850000001</v>
      </c>
      <c r="I179" s="18">
        <v>67594050.760000005</v>
      </c>
      <c r="J179" s="18">
        <v>6262670.7000000002</v>
      </c>
      <c r="K179" s="18"/>
      <c r="L179" s="18">
        <v>91709734.939999998</v>
      </c>
      <c r="M179" s="18"/>
      <c r="N179" s="18"/>
      <c r="O179" s="18">
        <v>10899245.789999999</v>
      </c>
      <c r="P179" s="18">
        <v>245787104.92000002</v>
      </c>
      <c r="Q179" s="18">
        <v>12483.8</v>
      </c>
      <c r="R179" s="18">
        <v>110134.04000000001</v>
      </c>
      <c r="S179" s="18">
        <v>47527.63</v>
      </c>
      <c r="T179" s="18">
        <v>62606.41</v>
      </c>
      <c r="U179" s="18"/>
      <c r="V179" s="18"/>
      <c r="W179" s="18"/>
      <c r="X179" s="18"/>
      <c r="Y179" s="18"/>
      <c r="Z179" s="18"/>
      <c r="AA179" s="18">
        <v>122617.84000000001</v>
      </c>
      <c r="AB179" s="18">
        <v>8503102.3599999994</v>
      </c>
      <c r="AC179" s="18">
        <v>59773803.970000006</v>
      </c>
      <c r="AD179" s="18">
        <v>24732852.010000002</v>
      </c>
      <c r="AE179" s="18">
        <v>32579678.579999998</v>
      </c>
      <c r="AF179" s="18">
        <v>2461273.38</v>
      </c>
      <c r="AG179" s="18"/>
      <c r="AH179" s="18">
        <v>37382388.43</v>
      </c>
      <c r="AI179" s="18"/>
      <c r="AJ179" s="18"/>
      <c r="AK179" s="18">
        <v>5682940.0899999999</v>
      </c>
      <c r="AL179" s="18">
        <v>111342234.85000001</v>
      </c>
      <c r="AM179" s="18">
        <v>76567</v>
      </c>
      <c r="AN179" s="18">
        <v>848804.11</v>
      </c>
      <c r="AO179" s="18">
        <v>351176.4</v>
      </c>
      <c r="AP179" s="18">
        <v>462591.79</v>
      </c>
      <c r="AQ179" s="18">
        <v>35035.919999999998</v>
      </c>
      <c r="AR179" s="18"/>
      <c r="AS179" s="18">
        <v>258701.65</v>
      </c>
      <c r="AT179" s="18"/>
      <c r="AU179" s="18"/>
      <c r="AV179" s="18">
        <v>83327.570000000007</v>
      </c>
      <c r="AW179" s="19">
        <f t="shared" si="69"/>
        <v>26599555.039999999</v>
      </c>
      <c r="AX179" s="20">
        <f t="shared" si="70"/>
        <v>185903464.43000001</v>
      </c>
      <c r="AY179" s="20">
        <f t="shared" si="71"/>
        <v>76445556.890000001</v>
      </c>
      <c r="AZ179" s="20">
        <f t="shared" si="72"/>
        <v>100698927.54000001</v>
      </c>
      <c r="BA179" s="20">
        <f t="shared" si="73"/>
        <v>8758980</v>
      </c>
      <c r="BB179" s="20">
        <f t="shared" si="74"/>
        <v>0</v>
      </c>
      <c r="BC179" s="20">
        <f t="shared" si="75"/>
        <v>129350825.02</v>
      </c>
      <c r="BD179" s="20">
        <f t="shared" si="76"/>
        <v>0</v>
      </c>
      <c r="BE179" s="20">
        <f t="shared" si="77"/>
        <v>0</v>
      </c>
      <c r="BF179" s="20">
        <f t="shared" si="78"/>
        <v>16665513.449999999</v>
      </c>
      <c r="BG179" s="21">
        <f t="shared" si="55"/>
        <v>358519357.94</v>
      </c>
    </row>
    <row r="180" spans="1:59" s="16" customFormat="1" ht="19.5" customHeight="1" x14ac:dyDescent="0.2">
      <c r="A180" s="7">
        <v>1</v>
      </c>
      <c r="B180" s="11" t="s">
        <v>145</v>
      </c>
      <c r="C180" s="65">
        <v>91</v>
      </c>
      <c r="D180" s="65" t="s">
        <v>146</v>
      </c>
      <c r="E180" s="12" t="s">
        <v>18</v>
      </c>
      <c r="F180" s="12">
        <v>2128</v>
      </c>
      <c r="G180" s="12"/>
      <c r="H180" s="12">
        <v>26715</v>
      </c>
      <c r="I180" s="12">
        <v>12255</v>
      </c>
      <c r="J180" s="12">
        <v>4900</v>
      </c>
      <c r="K180" s="12"/>
      <c r="L180" s="12">
        <v>1577</v>
      </c>
      <c r="M180" s="12"/>
      <c r="N180" s="12"/>
      <c r="O180" s="12">
        <v>524</v>
      </c>
      <c r="P180" s="12"/>
      <c r="Q180" s="12">
        <v>4</v>
      </c>
      <c r="R180" s="12"/>
      <c r="S180" s="12">
        <v>16</v>
      </c>
      <c r="T180" s="12">
        <v>7</v>
      </c>
      <c r="U180" s="12">
        <v>5</v>
      </c>
      <c r="V180" s="12"/>
      <c r="W180" s="12">
        <v>3</v>
      </c>
      <c r="X180" s="12"/>
      <c r="Y180" s="12"/>
      <c r="Z180" s="12"/>
      <c r="AA180" s="12"/>
      <c r="AB180" s="12">
        <v>48</v>
      </c>
      <c r="AC180" s="12"/>
      <c r="AD180" s="12">
        <v>1067</v>
      </c>
      <c r="AE180" s="12">
        <v>490</v>
      </c>
      <c r="AF180" s="12">
        <v>65</v>
      </c>
      <c r="AG180" s="12"/>
      <c r="AH180" s="12">
        <v>28</v>
      </c>
      <c r="AI180" s="12"/>
      <c r="AJ180" s="12"/>
      <c r="AK180" s="12">
        <v>12</v>
      </c>
      <c r="AL180" s="12"/>
      <c r="AM180" s="12">
        <v>20</v>
      </c>
      <c r="AN180" s="12"/>
      <c r="AO180" s="12">
        <v>221</v>
      </c>
      <c r="AP180" s="12">
        <v>101</v>
      </c>
      <c r="AQ180" s="12">
        <v>30</v>
      </c>
      <c r="AR180" s="12"/>
      <c r="AS180" s="12">
        <v>12</v>
      </c>
      <c r="AT180" s="12"/>
      <c r="AU180" s="12"/>
      <c r="AV180" s="12">
        <v>4</v>
      </c>
      <c r="AW180" s="13">
        <f t="shared" ref="AW180:AW211" si="79">AM180+AB180+Q180+F180</f>
        <v>2200</v>
      </c>
      <c r="AX180" s="14">
        <f t="shared" ref="AX180:AX211" si="80">AN180+AC180+R180+G180</f>
        <v>0</v>
      </c>
      <c r="AY180" s="14">
        <f t="shared" ref="AY180:AY211" si="81">AO180+AD180+S180+H180</f>
        <v>28019</v>
      </c>
      <c r="AZ180" s="14">
        <f t="shared" ref="AZ180:AZ211" si="82">AP180+AE180+T180+I180</f>
        <v>12853</v>
      </c>
      <c r="BA180" s="14">
        <f t="shared" ref="BA180:BA211" si="83">AQ180+AF180+U180+J180</f>
        <v>5000</v>
      </c>
      <c r="BB180" s="14">
        <f t="shared" ref="BB180:BB211" si="84">AR180+AG180+V180+K180</f>
        <v>0</v>
      </c>
      <c r="BC180" s="14">
        <f t="shared" ref="BC180:BC211" si="85">AS180+AH180+W180+L180</f>
        <v>1620</v>
      </c>
      <c r="BD180" s="14">
        <f t="shared" ref="BD180:BD211" si="86">AT180+AI180+X180+M180</f>
        <v>0</v>
      </c>
      <c r="BE180" s="14">
        <f t="shared" ref="BE180:BE211" si="87">AU180+AJ180+Y180+N180</f>
        <v>0</v>
      </c>
      <c r="BF180" s="14">
        <f t="shared" ref="BF180:BF211" si="88">AV180+AK180+Z180+O180</f>
        <v>540</v>
      </c>
      <c r="BG180" s="15"/>
    </row>
    <row r="181" spans="1:59" s="24" customFormat="1" ht="16.5" customHeight="1" x14ac:dyDescent="0.2">
      <c r="A181" s="7">
        <v>1</v>
      </c>
      <c r="B181" s="34"/>
      <c r="C181" s="66"/>
      <c r="D181" s="66"/>
      <c r="E181" s="18" t="s">
        <v>19</v>
      </c>
      <c r="F181" s="18">
        <v>11943857.800000001</v>
      </c>
      <c r="G181" s="18">
        <v>134629766.44</v>
      </c>
      <c r="H181" s="18">
        <v>55028302.659999996</v>
      </c>
      <c r="I181" s="18">
        <v>72306343.780000001</v>
      </c>
      <c r="J181" s="18">
        <v>7295120</v>
      </c>
      <c r="K181" s="18"/>
      <c r="L181" s="18">
        <v>81817295.980000004</v>
      </c>
      <c r="M181" s="18"/>
      <c r="N181" s="18"/>
      <c r="O181" s="18">
        <v>18162195.190000001</v>
      </c>
      <c r="P181" s="18">
        <v>246553115.41000003</v>
      </c>
      <c r="Q181" s="18">
        <v>24303.919999999998</v>
      </c>
      <c r="R181" s="18">
        <v>82534.459999999992</v>
      </c>
      <c r="S181" s="18">
        <v>32450.720000000001</v>
      </c>
      <c r="T181" s="18">
        <v>42639.74</v>
      </c>
      <c r="U181" s="18">
        <v>7444</v>
      </c>
      <c r="V181" s="18"/>
      <c r="W181" s="18">
        <v>85360.8</v>
      </c>
      <c r="X181" s="18"/>
      <c r="Y181" s="18"/>
      <c r="Z181" s="18"/>
      <c r="AA181" s="18">
        <v>192199.18</v>
      </c>
      <c r="AB181" s="18">
        <v>279495.08</v>
      </c>
      <c r="AC181" s="18">
        <v>5184150.6199999992</v>
      </c>
      <c r="AD181" s="18">
        <v>2198536.0499999998</v>
      </c>
      <c r="AE181" s="18">
        <v>2888842.57</v>
      </c>
      <c r="AF181" s="18">
        <v>96772</v>
      </c>
      <c r="AG181" s="18"/>
      <c r="AH181" s="18">
        <v>1683507.85</v>
      </c>
      <c r="AI181" s="18"/>
      <c r="AJ181" s="18"/>
      <c r="AK181" s="18">
        <v>372557.85</v>
      </c>
      <c r="AL181" s="18">
        <v>7519711.3999999994</v>
      </c>
      <c r="AM181" s="18">
        <v>106329.72</v>
      </c>
      <c r="AN181" s="18">
        <v>1095930.82</v>
      </c>
      <c r="AO181" s="18">
        <v>454310.03</v>
      </c>
      <c r="AP181" s="18">
        <v>596956.79</v>
      </c>
      <c r="AQ181" s="18">
        <v>44664</v>
      </c>
      <c r="AR181" s="18"/>
      <c r="AS181" s="18">
        <v>589227.75</v>
      </c>
      <c r="AT181" s="18"/>
      <c r="AU181" s="18"/>
      <c r="AV181" s="18">
        <v>93139.46</v>
      </c>
      <c r="AW181" s="19">
        <f t="shared" si="79"/>
        <v>12353986.520000001</v>
      </c>
      <c r="AX181" s="20">
        <f t="shared" si="80"/>
        <v>140992382.34</v>
      </c>
      <c r="AY181" s="20">
        <f t="shared" si="81"/>
        <v>57713599.459999993</v>
      </c>
      <c r="AZ181" s="20">
        <f t="shared" si="82"/>
        <v>75834782.879999995</v>
      </c>
      <c r="BA181" s="20">
        <f t="shared" si="83"/>
        <v>7444000</v>
      </c>
      <c r="BB181" s="20">
        <f t="shared" si="84"/>
        <v>0</v>
      </c>
      <c r="BC181" s="20">
        <f t="shared" si="85"/>
        <v>84175392.38000001</v>
      </c>
      <c r="BD181" s="20">
        <f t="shared" si="86"/>
        <v>0</v>
      </c>
      <c r="BE181" s="20">
        <f t="shared" si="87"/>
        <v>0</v>
      </c>
      <c r="BF181" s="20">
        <f t="shared" si="88"/>
        <v>18627892.5</v>
      </c>
      <c r="BG181" s="21">
        <f t="shared" si="55"/>
        <v>256149653.74000004</v>
      </c>
    </row>
    <row r="182" spans="1:59" s="16" customFormat="1" ht="17.25" customHeight="1" x14ac:dyDescent="0.2">
      <c r="A182" s="7">
        <v>1</v>
      </c>
      <c r="B182" s="35"/>
      <c r="C182" s="65">
        <v>92</v>
      </c>
      <c r="D182" s="65" t="s">
        <v>147</v>
      </c>
      <c r="E182" s="12" t="s">
        <v>18</v>
      </c>
      <c r="F182" s="12">
        <v>3476</v>
      </c>
      <c r="G182" s="12"/>
      <c r="H182" s="12">
        <v>48798</v>
      </c>
      <c r="I182" s="12">
        <v>20267</v>
      </c>
      <c r="J182" s="12">
        <v>11894</v>
      </c>
      <c r="K182" s="12"/>
      <c r="L182" s="12">
        <v>2766</v>
      </c>
      <c r="M182" s="12"/>
      <c r="N182" s="12"/>
      <c r="O182" s="12">
        <v>572</v>
      </c>
      <c r="P182" s="12"/>
      <c r="Q182" s="12">
        <v>4</v>
      </c>
      <c r="R182" s="12"/>
      <c r="S182" s="12">
        <v>91</v>
      </c>
      <c r="T182" s="12">
        <v>38</v>
      </c>
      <c r="U182" s="12">
        <v>12</v>
      </c>
      <c r="V182" s="12"/>
      <c r="W182" s="12">
        <v>4</v>
      </c>
      <c r="X182" s="12"/>
      <c r="Y182" s="12"/>
      <c r="Z182" s="12"/>
      <c r="AA182" s="12"/>
      <c r="AB182" s="12">
        <v>136</v>
      </c>
      <c r="AC182" s="12"/>
      <c r="AD182" s="12">
        <v>2811</v>
      </c>
      <c r="AE182" s="12">
        <v>1168</v>
      </c>
      <c r="AF182" s="12">
        <v>271</v>
      </c>
      <c r="AG182" s="12"/>
      <c r="AH182" s="12">
        <v>68</v>
      </c>
      <c r="AI182" s="12"/>
      <c r="AJ182" s="12"/>
      <c r="AK182" s="12">
        <v>12</v>
      </c>
      <c r="AL182" s="12"/>
      <c r="AM182" s="12">
        <v>88</v>
      </c>
      <c r="AN182" s="12"/>
      <c r="AO182" s="12">
        <v>1270</v>
      </c>
      <c r="AP182" s="12">
        <v>527</v>
      </c>
      <c r="AQ182" s="12">
        <v>123</v>
      </c>
      <c r="AR182" s="12"/>
      <c r="AS182" s="12">
        <v>48</v>
      </c>
      <c r="AT182" s="12"/>
      <c r="AU182" s="12"/>
      <c r="AV182" s="12">
        <v>12</v>
      </c>
      <c r="AW182" s="13">
        <f t="shared" si="79"/>
        <v>3704</v>
      </c>
      <c r="AX182" s="14">
        <f t="shared" si="80"/>
        <v>0</v>
      </c>
      <c r="AY182" s="14">
        <f t="shared" si="81"/>
        <v>52970</v>
      </c>
      <c r="AZ182" s="14">
        <f t="shared" si="82"/>
        <v>22000</v>
      </c>
      <c r="BA182" s="14">
        <f t="shared" si="83"/>
        <v>12300</v>
      </c>
      <c r="BB182" s="14">
        <f t="shared" si="84"/>
        <v>0</v>
      </c>
      <c r="BC182" s="14">
        <f t="shared" si="85"/>
        <v>2886</v>
      </c>
      <c r="BD182" s="14">
        <f t="shared" si="86"/>
        <v>0</v>
      </c>
      <c r="BE182" s="14">
        <f t="shared" si="87"/>
        <v>0</v>
      </c>
      <c r="BF182" s="14">
        <f t="shared" si="88"/>
        <v>596</v>
      </c>
      <c r="BG182" s="15"/>
    </row>
    <row r="183" spans="1:59" s="24" customFormat="1" ht="17.25" customHeight="1" x14ac:dyDescent="0.2">
      <c r="A183" s="7">
        <v>1</v>
      </c>
      <c r="B183" s="34"/>
      <c r="C183" s="66"/>
      <c r="D183" s="66"/>
      <c r="E183" s="18" t="s">
        <v>19</v>
      </c>
      <c r="F183" s="18">
        <v>15135844.84</v>
      </c>
      <c r="G183" s="18">
        <v>154721533.51199999</v>
      </c>
      <c r="H183" s="18">
        <v>61731212.340000004</v>
      </c>
      <c r="I183" s="18">
        <v>81414745.170000002</v>
      </c>
      <c r="J183" s="18">
        <v>11575576.001999998</v>
      </c>
      <c r="K183" s="18"/>
      <c r="L183" s="18">
        <v>104909951.7</v>
      </c>
      <c r="M183" s="18"/>
      <c r="N183" s="18"/>
      <c r="O183" s="18">
        <v>11863040.720000001</v>
      </c>
      <c r="P183" s="18">
        <v>286630370.77199996</v>
      </c>
      <c r="Q183" s="18">
        <v>25705.919999999998</v>
      </c>
      <c r="R183" s="18">
        <v>279662.26600000006</v>
      </c>
      <c r="S183" s="18">
        <v>115441.13</v>
      </c>
      <c r="T183" s="18">
        <v>152250.53</v>
      </c>
      <c r="U183" s="18">
        <v>11970.606000000002</v>
      </c>
      <c r="V183" s="18"/>
      <c r="W183" s="18">
        <v>131028.25</v>
      </c>
      <c r="X183" s="18"/>
      <c r="Y183" s="18"/>
      <c r="Z183" s="18"/>
      <c r="AA183" s="18">
        <v>436396.43600000005</v>
      </c>
      <c r="AB183" s="18">
        <v>598700.52</v>
      </c>
      <c r="AC183" s="18">
        <v>8509983.5720000006</v>
      </c>
      <c r="AD183" s="18">
        <v>3556331.53</v>
      </c>
      <c r="AE183" s="18">
        <v>4690298.71</v>
      </c>
      <c r="AF183" s="18">
        <v>263353.33200000005</v>
      </c>
      <c r="AG183" s="18"/>
      <c r="AH183" s="18">
        <v>2402184.5699999998</v>
      </c>
      <c r="AI183" s="18"/>
      <c r="AJ183" s="18"/>
      <c r="AK183" s="18">
        <v>247146.68</v>
      </c>
      <c r="AL183" s="18">
        <v>11758015.342</v>
      </c>
      <c r="AM183" s="18">
        <v>388906.56</v>
      </c>
      <c r="AN183" s="18">
        <v>3841483.68</v>
      </c>
      <c r="AO183" s="18">
        <v>1605004.07</v>
      </c>
      <c r="AP183" s="18">
        <v>2116773.5499999998</v>
      </c>
      <c r="AQ183" s="18">
        <v>119706.06</v>
      </c>
      <c r="AR183" s="18"/>
      <c r="AS183" s="18">
        <v>1747043.33</v>
      </c>
      <c r="AT183" s="18"/>
      <c r="AU183" s="18"/>
      <c r="AV183" s="18">
        <v>247146.68</v>
      </c>
      <c r="AW183" s="19">
        <f t="shared" si="79"/>
        <v>16149157.84</v>
      </c>
      <c r="AX183" s="20">
        <f t="shared" si="80"/>
        <v>167352663.03</v>
      </c>
      <c r="AY183" s="20">
        <f t="shared" si="81"/>
        <v>67007989.07</v>
      </c>
      <c r="AZ183" s="20">
        <f t="shared" si="82"/>
        <v>88374067.960000008</v>
      </c>
      <c r="BA183" s="20">
        <f t="shared" si="83"/>
        <v>11970605.999999998</v>
      </c>
      <c r="BB183" s="20">
        <f t="shared" si="84"/>
        <v>0</v>
      </c>
      <c r="BC183" s="20">
        <f t="shared" si="85"/>
        <v>109190207.85000001</v>
      </c>
      <c r="BD183" s="20">
        <f t="shared" si="86"/>
        <v>0</v>
      </c>
      <c r="BE183" s="20">
        <f t="shared" si="87"/>
        <v>0</v>
      </c>
      <c r="BF183" s="20">
        <f t="shared" si="88"/>
        <v>12357334.08</v>
      </c>
      <c r="BG183" s="21">
        <f t="shared" si="55"/>
        <v>305049362.80000001</v>
      </c>
    </row>
    <row r="184" spans="1:59" s="16" customFormat="1" ht="18.75" customHeight="1" x14ac:dyDescent="0.2">
      <c r="A184" s="7">
        <v>1</v>
      </c>
      <c r="B184" s="11" t="s">
        <v>148</v>
      </c>
      <c r="C184" s="65">
        <v>93</v>
      </c>
      <c r="D184" s="65" t="s">
        <v>149</v>
      </c>
      <c r="E184" s="12" t="s">
        <v>18</v>
      </c>
      <c r="F184" s="12">
        <v>612</v>
      </c>
      <c r="G184" s="12"/>
      <c r="H184" s="12">
        <v>5004</v>
      </c>
      <c r="I184" s="12">
        <v>2100</v>
      </c>
      <c r="J184" s="12">
        <v>827</v>
      </c>
      <c r="K184" s="12"/>
      <c r="L184" s="12">
        <v>356</v>
      </c>
      <c r="M184" s="12"/>
      <c r="N184" s="12"/>
      <c r="O184" s="12">
        <v>182</v>
      </c>
      <c r="P184" s="12"/>
      <c r="Q184" s="12">
        <v>4</v>
      </c>
      <c r="R184" s="12"/>
      <c r="S184" s="12">
        <v>8</v>
      </c>
      <c r="T184" s="12">
        <v>3</v>
      </c>
      <c r="U184" s="12"/>
      <c r="V184" s="12"/>
      <c r="W184" s="12"/>
      <c r="X184" s="12"/>
      <c r="Y184" s="12"/>
      <c r="Z184" s="12"/>
      <c r="AA184" s="12"/>
      <c r="AB184" s="12">
        <v>16</v>
      </c>
      <c r="AC184" s="12"/>
      <c r="AD184" s="12">
        <v>380</v>
      </c>
      <c r="AE184" s="12">
        <v>160</v>
      </c>
      <c r="AF184" s="12">
        <v>10</v>
      </c>
      <c r="AG184" s="12"/>
      <c r="AH184" s="12">
        <v>8</v>
      </c>
      <c r="AI184" s="12"/>
      <c r="AJ184" s="12"/>
      <c r="AK184" s="12">
        <v>4</v>
      </c>
      <c r="AL184" s="12"/>
      <c r="AM184" s="12">
        <v>4</v>
      </c>
      <c r="AN184" s="12"/>
      <c r="AO184" s="12">
        <v>57</v>
      </c>
      <c r="AP184" s="12">
        <v>24</v>
      </c>
      <c r="AQ184" s="12">
        <v>3</v>
      </c>
      <c r="AR184" s="12"/>
      <c r="AS184" s="12">
        <v>4</v>
      </c>
      <c r="AT184" s="12"/>
      <c r="AU184" s="12"/>
      <c r="AV184" s="12"/>
      <c r="AW184" s="13">
        <f t="shared" si="79"/>
        <v>636</v>
      </c>
      <c r="AX184" s="14">
        <f t="shared" si="80"/>
        <v>0</v>
      </c>
      <c r="AY184" s="14">
        <f t="shared" si="81"/>
        <v>5449</v>
      </c>
      <c r="AZ184" s="14">
        <f t="shared" si="82"/>
        <v>2287</v>
      </c>
      <c r="BA184" s="14">
        <f t="shared" si="83"/>
        <v>840</v>
      </c>
      <c r="BB184" s="14">
        <f t="shared" si="84"/>
        <v>0</v>
      </c>
      <c r="BC184" s="14">
        <f t="shared" si="85"/>
        <v>368</v>
      </c>
      <c r="BD184" s="14">
        <f t="shared" si="86"/>
        <v>0</v>
      </c>
      <c r="BE184" s="14">
        <f t="shared" si="87"/>
        <v>0</v>
      </c>
      <c r="BF184" s="14">
        <f t="shared" si="88"/>
        <v>186</v>
      </c>
      <c r="BG184" s="15"/>
    </row>
    <row r="185" spans="1:59" s="24" customFormat="1" ht="16.5" customHeight="1" x14ac:dyDescent="0.2">
      <c r="A185" s="7">
        <v>1</v>
      </c>
      <c r="B185" s="34"/>
      <c r="C185" s="66"/>
      <c r="D185" s="66"/>
      <c r="E185" s="18" t="s">
        <v>19</v>
      </c>
      <c r="F185" s="18">
        <v>1942103.96</v>
      </c>
      <c r="G185" s="18">
        <v>36146579.208000004</v>
      </c>
      <c r="H185" s="18">
        <v>13222533.699999999</v>
      </c>
      <c r="I185" s="18">
        <v>22118803.280000001</v>
      </c>
      <c r="J185" s="18">
        <v>805242.22800000012</v>
      </c>
      <c r="K185" s="18"/>
      <c r="L185" s="18">
        <v>11074863.050000001</v>
      </c>
      <c r="M185" s="18"/>
      <c r="N185" s="18"/>
      <c r="O185" s="18">
        <v>3990805.19</v>
      </c>
      <c r="P185" s="18">
        <v>53154351.408000007</v>
      </c>
      <c r="Q185" s="18">
        <v>861.64</v>
      </c>
      <c r="R185" s="18">
        <v>54849.459999999992</v>
      </c>
      <c r="S185" s="18">
        <v>20521.259999999998</v>
      </c>
      <c r="T185" s="18">
        <v>34328.199999999997</v>
      </c>
      <c r="U185" s="18"/>
      <c r="V185" s="18"/>
      <c r="W185" s="18"/>
      <c r="X185" s="18"/>
      <c r="Y185" s="18"/>
      <c r="Z185" s="18"/>
      <c r="AA185" s="18">
        <v>55711.099999999991</v>
      </c>
      <c r="AB185" s="18">
        <v>49974.28</v>
      </c>
      <c r="AC185" s="18">
        <v>2697433.7176000001</v>
      </c>
      <c r="AD185" s="18">
        <v>1005541.88</v>
      </c>
      <c r="AE185" s="18">
        <v>1682081.78</v>
      </c>
      <c r="AF185" s="18">
        <v>9810.0576000000001</v>
      </c>
      <c r="AG185" s="18"/>
      <c r="AH185" s="18">
        <v>252222.55</v>
      </c>
      <c r="AI185" s="18"/>
      <c r="AJ185" s="18"/>
      <c r="AK185" s="18">
        <v>85604.61</v>
      </c>
      <c r="AL185" s="18">
        <v>3085235.1576</v>
      </c>
      <c r="AM185" s="18">
        <v>15509.32</v>
      </c>
      <c r="AN185" s="18">
        <v>404681.9044</v>
      </c>
      <c r="AO185" s="18">
        <v>150489.26</v>
      </c>
      <c r="AP185" s="18">
        <v>251740.13</v>
      </c>
      <c r="AQ185" s="18">
        <v>2452.5144</v>
      </c>
      <c r="AR185" s="18"/>
      <c r="AS185" s="18">
        <v>137575.94</v>
      </c>
      <c r="AT185" s="18"/>
      <c r="AU185" s="18"/>
      <c r="AV185" s="18"/>
      <c r="AW185" s="19">
        <f t="shared" si="79"/>
        <v>2008449.2</v>
      </c>
      <c r="AX185" s="20">
        <f t="shared" si="80"/>
        <v>39303544.290000007</v>
      </c>
      <c r="AY185" s="20">
        <f t="shared" si="81"/>
        <v>14399086.1</v>
      </c>
      <c r="AZ185" s="20">
        <f t="shared" si="82"/>
        <v>24086953.390000001</v>
      </c>
      <c r="BA185" s="20">
        <f t="shared" si="83"/>
        <v>817504.80000000016</v>
      </c>
      <c r="BB185" s="20">
        <f t="shared" si="84"/>
        <v>0</v>
      </c>
      <c r="BC185" s="20">
        <f t="shared" si="85"/>
        <v>11464661.540000001</v>
      </c>
      <c r="BD185" s="20">
        <f t="shared" si="86"/>
        <v>0</v>
      </c>
      <c r="BE185" s="20">
        <f t="shared" si="87"/>
        <v>0</v>
      </c>
      <c r="BF185" s="20">
        <f t="shared" si="88"/>
        <v>4076409.8</v>
      </c>
      <c r="BG185" s="21">
        <f t="shared" si="55"/>
        <v>56853064.830000013</v>
      </c>
    </row>
    <row r="186" spans="1:59" s="16" customFormat="1" ht="18" customHeight="1" x14ac:dyDescent="0.2">
      <c r="A186" s="7">
        <v>1</v>
      </c>
      <c r="B186" s="11" t="s">
        <v>150</v>
      </c>
      <c r="C186" s="65">
        <v>94</v>
      </c>
      <c r="D186" s="65" t="s">
        <v>151</v>
      </c>
      <c r="E186" s="12" t="s">
        <v>18</v>
      </c>
      <c r="F186" s="12">
        <v>2520</v>
      </c>
      <c r="G186" s="12"/>
      <c r="H186" s="12">
        <v>20545</v>
      </c>
      <c r="I186" s="12">
        <v>21521</v>
      </c>
      <c r="J186" s="12">
        <v>5928</v>
      </c>
      <c r="K186" s="12"/>
      <c r="L186" s="12">
        <v>686</v>
      </c>
      <c r="M186" s="12"/>
      <c r="N186" s="12"/>
      <c r="O186" s="12">
        <v>594</v>
      </c>
      <c r="P186" s="12"/>
      <c r="Q186" s="12">
        <v>344</v>
      </c>
      <c r="R186" s="12"/>
      <c r="S186" s="12">
        <v>1335</v>
      </c>
      <c r="T186" s="12">
        <v>1399</v>
      </c>
      <c r="U186" s="12">
        <v>424</v>
      </c>
      <c r="V186" s="12"/>
      <c r="W186" s="12">
        <v>72</v>
      </c>
      <c r="X186" s="12"/>
      <c r="Y186" s="12"/>
      <c r="Z186" s="12">
        <v>52</v>
      </c>
      <c r="AA186" s="12"/>
      <c r="AB186" s="12">
        <v>616</v>
      </c>
      <c r="AC186" s="12"/>
      <c r="AD186" s="12">
        <v>4421</v>
      </c>
      <c r="AE186" s="12">
        <v>4631</v>
      </c>
      <c r="AF186" s="12">
        <v>1152</v>
      </c>
      <c r="AG186" s="12"/>
      <c r="AH186" s="12">
        <v>146</v>
      </c>
      <c r="AI186" s="12"/>
      <c r="AJ186" s="12"/>
      <c r="AK186" s="12">
        <v>112</v>
      </c>
      <c r="AL186" s="12"/>
      <c r="AM186" s="12">
        <v>720</v>
      </c>
      <c r="AN186" s="12"/>
      <c r="AO186" s="12">
        <v>2338</v>
      </c>
      <c r="AP186" s="12">
        <v>2449</v>
      </c>
      <c r="AQ186" s="12">
        <v>496</v>
      </c>
      <c r="AR186" s="12"/>
      <c r="AS186" s="12">
        <v>56</v>
      </c>
      <c r="AT186" s="12"/>
      <c r="AU186" s="12"/>
      <c r="AV186" s="12">
        <v>52</v>
      </c>
      <c r="AW186" s="13">
        <f t="shared" si="79"/>
        <v>4200</v>
      </c>
      <c r="AX186" s="14">
        <f t="shared" si="80"/>
        <v>0</v>
      </c>
      <c r="AY186" s="14">
        <f t="shared" si="81"/>
        <v>28639</v>
      </c>
      <c r="AZ186" s="14">
        <f t="shared" si="82"/>
        <v>30000</v>
      </c>
      <c r="BA186" s="14">
        <f t="shared" si="83"/>
        <v>8000</v>
      </c>
      <c r="BB186" s="14">
        <f t="shared" si="84"/>
        <v>0</v>
      </c>
      <c r="BC186" s="14">
        <f t="shared" si="85"/>
        <v>960</v>
      </c>
      <c r="BD186" s="14">
        <f t="shared" si="86"/>
        <v>0</v>
      </c>
      <c r="BE186" s="14">
        <f t="shared" si="87"/>
        <v>0</v>
      </c>
      <c r="BF186" s="14">
        <f t="shared" si="88"/>
        <v>810</v>
      </c>
      <c r="BG186" s="15"/>
    </row>
    <row r="187" spans="1:59" s="24" customFormat="1" ht="15" customHeight="1" x14ac:dyDescent="0.2">
      <c r="A187" s="7">
        <v>1</v>
      </c>
      <c r="B187" s="23"/>
      <c r="C187" s="66"/>
      <c r="D187" s="66"/>
      <c r="E187" s="18" t="s">
        <v>19</v>
      </c>
      <c r="F187" s="18">
        <v>4810603.72</v>
      </c>
      <c r="G187" s="18">
        <v>37999682.859999999</v>
      </c>
      <c r="H187" s="18">
        <v>13218129.67</v>
      </c>
      <c r="I187" s="18">
        <v>19973826.629999999</v>
      </c>
      <c r="J187" s="18">
        <v>4807726.5599999996</v>
      </c>
      <c r="K187" s="18"/>
      <c r="L187" s="18">
        <v>14618057.119999999</v>
      </c>
      <c r="M187" s="18"/>
      <c r="N187" s="18"/>
      <c r="O187" s="18">
        <v>9988172.0399999991</v>
      </c>
      <c r="P187" s="18">
        <v>67416515.739999995</v>
      </c>
      <c r="Q187" s="18">
        <v>661710.19999999995</v>
      </c>
      <c r="R187" s="18">
        <v>2500973</v>
      </c>
      <c r="S187" s="18">
        <v>859028.44</v>
      </c>
      <c r="T187" s="18">
        <v>1298072.08</v>
      </c>
      <c r="U187" s="18">
        <v>343872.48</v>
      </c>
      <c r="V187" s="18"/>
      <c r="W187" s="18">
        <v>1649112.29</v>
      </c>
      <c r="X187" s="18"/>
      <c r="Y187" s="18"/>
      <c r="Z187" s="18">
        <v>859637.76000000001</v>
      </c>
      <c r="AA187" s="18">
        <v>5671433.25</v>
      </c>
      <c r="AB187" s="18">
        <v>1173868</v>
      </c>
      <c r="AC187" s="18">
        <v>8076694.5499999998</v>
      </c>
      <c r="AD187" s="18">
        <v>2844338.61</v>
      </c>
      <c r="AE187" s="18">
        <v>4298060.9000000004</v>
      </c>
      <c r="AF187" s="18">
        <v>934295.04000000004</v>
      </c>
      <c r="AG187" s="18"/>
      <c r="AH187" s="18">
        <v>2992833.42</v>
      </c>
      <c r="AI187" s="18"/>
      <c r="AJ187" s="18"/>
      <c r="AK187" s="18">
        <v>1937596.22</v>
      </c>
      <c r="AL187" s="18">
        <v>14180992.189999999</v>
      </c>
      <c r="AM187" s="18">
        <v>1370897.44</v>
      </c>
      <c r="AN187" s="18">
        <v>4178903.82</v>
      </c>
      <c r="AO187" s="18">
        <v>1503981.54</v>
      </c>
      <c r="AP187" s="18">
        <v>2272656.36</v>
      </c>
      <c r="AQ187" s="18">
        <v>402265.92</v>
      </c>
      <c r="AR187" s="18"/>
      <c r="AS187" s="18">
        <v>1099408.2</v>
      </c>
      <c r="AT187" s="18"/>
      <c r="AU187" s="18"/>
      <c r="AV187" s="18">
        <v>859637.76000000001</v>
      </c>
      <c r="AW187" s="19">
        <f t="shared" si="79"/>
        <v>8017079.3599999994</v>
      </c>
      <c r="AX187" s="20">
        <f t="shared" si="80"/>
        <v>52756254.229999997</v>
      </c>
      <c r="AY187" s="20">
        <f t="shared" si="81"/>
        <v>18425478.259999998</v>
      </c>
      <c r="AZ187" s="20">
        <f t="shared" si="82"/>
        <v>27842615.969999999</v>
      </c>
      <c r="BA187" s="20">
        <f t="shared" si="83"/>
        <v>6488160</v>
      </c>
      <c r="BB187" s="20">
        <f t="shared" si="84"/>
        <v>0</v>
      </c>
      <c r="BC187" s="20">
        <f t="shared" si="85"/>
        <v>20359411.030000001</v>
      </c>
      <c r="BD187" s="20">
        <f t="shared" si="86"/>
        <v>0</v>
      </c>
      <c r="BE187" s="20">
        <f t="shared" si="87"/>
        <v>0</v>
      </c>
      <c r="BF187" s="20">
        <f t="shared" si="88"/>
        <v>13645043.779999999</v>
      </c>
      <c r="BG187" s="21">
        <f t="shared" si="55"/>
        <v>94777788.399999991</v>
      </c>
    </row>
    <row r="188" spans="1:59" s="16" customFormat="1" ht="21.75" customHeight="1" x14ac:dyDescent="0.2">
      <c r="A188" s="7">
        <v>1</v>
      </c>
      <c r="B188" s="11" t="s">
        <v>152</v>
      </c>
      <c r="C188" s="65">
        <v>95</v>
      </c>
      <c r="D188" s="65" t="s">
        <v>153</v>
      </c>
      <c r="E188" s="12" t="s">
        <v>18</v>
      </c>
      <c r="F188" s="12">
        <v>7204</v>
      </c>
      <c r="G188" s="12"/>
      <c r="H188" s="12">
        <v>66461</v>
      </c>
      <c r="I188" s="12">
        <v>58113</v>
      </c>
      <c r="J188" s="12">
        <v>18690</v>
      </c>
      <c r="K188" s="12"/>
      <c r="L188" s="12">
        <v>1674</v>
      </c>
      <c r="M188" s="12"/>
      <c r="N188" s="12"/>
      <c r="O188" s="12">
        <v>880</v>
      </c>
      <c r="P188" s="12"/>
      <c r="Q188" s="12">
        <v>992</v>
      </c>
      <c r="R188" s="12"/>
      <c r="S188" s="12">
        <v>9239</v>
      </c>
      <c r="T188" s="12">
        <v>8079</v>
      </c>
      <c r="U188" s="12">
        <v>2550</v>
      </c>
      <c r="V188" s="12"/>
      <c r="W188" s="12">
        <v>296</v>
      </c>
      <c r="X188" s="12"/>
      <c r="Y188" s="12"/>
      <c r="Z188" s="12">
        <v>132</v>
      </c>
      <c r="AA188" s="12"/>
      <c r="AB188" s="12">
        <v>1760</v>
      </c>
      <c r="AC188" s="12"/>
      <c r="AD188" s="12">
        <v>15253</v>
      </c>
      <c r="AE188" s="12">
        <v>13337</v>
      </c>
      <c r="AF188" s="12">
        <v>3750</v>
      </c>
      <c r="AG188" s="12"/>
      <c r="AH188" s="12">
        <v>304</v>
      </c>
      <c r="AI188" s="12"/>
      <c r="AJ188" s="12"/>
      <c r="AK188" s="12">
        <v>158</v>
      </c>
      <c r="AL188" s="12"/>
      <c r="AM188" s="12">
        <v>2052</v>
      </c>
      <c r="AN188" s="12"/>
      <c r="AO188" s="12">
        <v>19980</v>
      </c>
      <c r="AP188" s="12">
        <v>17471</v>
      </c>
      <c r="AQ188" s="12">
        <v>5010</v>
      </c>
      <c r="AR188" s="12"/>
      <c r="AS188" s="12">
        <v>486</v>
      </c>
      <c r="AT188" s="12"/>
      <c r="AU188" s="12"/>
      <c r="AV188" s="12">
        <v>216</v>
      </c>
      <c r="AW188" s="13">
        <f t="shared" si="79"/>
        <v>12008</v>
      </c>
      <c r="AX188" s="14">
        <f t="shared" si="80"/>
        <v>0</v>
      </c>
      <c r="AY188" s="14">
        <f t="shared" si="81"/>
        <v>110933</v>
      </c>
      <c r="AZ188" s="14">
        <f t="shared" si="82"/>
        <v>97000</v>
      </c>
      <c r="BA188" s="14">
        <f t="shared" si="83"/>
        <v>30000</v>
      </c>
      <c r="BB188" s="14">
        <f t="shared" si="84"/>
        <v>0</v>
      </c>
      <c r="BC188" s="14">
        <f t="shared" si="85"/>
        <v>2760</v>
      </c>
      <c r="BD188" s="14">
        <f t="shared" si="86"/>
        <v>0</v>
      </c>
      <c r="BE188" s="14">
        <f t="shared" si="87"/>
        <v>0</v>
      </c>
      <c r="BF188" s="14">
        <f t="shared" si="88"/>
        <v>1386</v>
      </c>
      <c r="BG188" s="15"/>
    </row>
    <row r="189" spans="1:59" s="24" customFormat="1" ht="14.25" customHeight="1" x14ac:dyDescent="0.2">
      <c r="A189" s="7">
        <v>1</v>
      </c>
      <c r="B189" s="23"/>
      <c r="C189" s="66"/>
      <c r="D189" s="66"/>
      <c r="E189" s="18" t="s">
        <v>19</v>
      </c>
      <c r="F189" s="18">
        <v>20554174.84</v>
      </c>
      <c r="G189" s="18">
        <v>118146249.63000001</v>
      </c>
      <c r="H189" s="18">
        <v>43187986.090000004</v>
      </c>
      <c r="I189" s="18">
        <v>59800299.740000002</v>
      </c>
      <c r="J189" s="18">
        <v>15157963.800000001</v>
      </c>
      <c r="K189" s="18"/>
      <c r="L189" s="18">
        <v>36297460.75</v>
      </c>
      <c r="M189" s="18"/>
      <c r="N189" s="18"/>
      <c r="O189" s="18">
        <v>15080600.23</v>
      </c>
      <c r="P189" s="18">
        <v>190078485.45000002</v>
      </c>
      <c r="Q189" s="18">
        <v>2827202.84</v>
      </c>
      <c r="R189" s="18">
        <v>16384844.789999999</v>
      </c>
      <c r="S189" s="18">
        <v>6003705.4400000004</v>
      </c>
      <c r="T189" s="18">
        <v>8313038.3499999996</v>
      </c>
      <c r="U189" s="18">
        <v>2068101</v>
      </c>
      <c r="V189" s="18"/>
      <c r="W189" s="18">
        <v>6387875.4900000002</v>
      </c>
      <c r="X189" s="18"/>
      <c r="Y189" s="18"/>
      <c r="Z189" s="18">
        <v>2228893.7400000002</v>
      </c>
      <c r="AA189" s="18">
        <v>27828816.859999999</v>
      </c>
      <c r="AB189" s="18">
        <v>5016158.5599999996</v>
      </c>
      <c r="AC189" s="18">
        <v>26677882.539999999</v>
      </c>
      <c r="AD189" s="18">
        <v>9911955.6199999992</v>
      </c>
      <c r="AE189" s="18">
        <v>13724601.92</v>
      </c>
      <c r="AF189" s="18">
        <v>3041325</v>
      </c>
      <c r="AG189" s="18"/>
      <c r="AH189" s="18">
        <v>6387875.4900000002</v>
      </c>
      <c r="AI189" s="18"/>
      <c r="AJ189" s="18"/>
      <c r="AK189" s="18">
        <v>2703126.46</v>
      </c>
      <c r="AL189" s="18">
        <v>40785043.049999997</v>
      </c>
      <c r="AM189" s="18">
        <v>5857240.9199999999</v>
      </c>
      <c r="AN189" s="18">
        <v>35024404.400000006</v>
      </c>
      <c r="AO189" s="18">
        <v>12983531.220000001</v>
      </c>
      <c r="AP189" s="18">
        <v>17977662.98</v>
      </c>
      <c r="AQ189" s="18">
        <v>4063210.2</v>
      </c>
      <c r="AR189" s="18"/>
      <c r="AS189" s="18">
        <v>10626559.23</v>
      </c>
      <c r="AT189" s="18"/>
      <c r="AU189" s="18"/>
      <c r="AV189" s="18">
        <v>3699015.15</v>
      </c>
      <c r="AW189" s="19">
        <f t="shared" si="79"/>
        <v>34254777.159999996</v>
      </c>
      <c r="AX189" s="20">
        <f t="shared" si="80"/>
        <v>196233381.36000001</v>
      </c>
      <c r="AY189" s="20">
        <f t="shared" si="81"/>
        <v>72087178.370000005</v>
      </c>
      <c r="AZ189" s="20">
        <f t="shared" si="82"/>
        <v>99815602.99000001</v>
      </c>
      <c r="BA189" s="20">
        <f t="shared" si="83"/>
        <v>24330600</v>
      </c>
      <c r="BB189" s="20">
        <f t="shared" si="84"/>
        <v>0</v>
      </c>
      <c r="BC189" s="20">
        <f t="shared" si="85"/>
        <v>59699770.960000001</v>
      </c>
      <c r="BD189" s="20">
        <f t="shared" si="86"/>
        <v>0</v>
      </c>
      <c r="BE189" s="20">
        <f t="shared" si="87"/>
        <v>0</v>
      </c>
      <c r="BF189" s="20">
        <f t="shared" si="88"/>
        <v>23711635.579999998</v>
      </c>
      <c r="BG189" s="21">
        <f t="shared" si="55"/>
        <v>313899565.05999994</v>
      </c>
    </row>
    <row r="190" spans="1:59" s="16" customFormat="1" ht="21.75" customHeight="1" x14ac:dyDescent="0.2">
      <c r="A190" s="7">
        <v>1</v>
      </c>
      <c r="B190" s="11"/>
      <c r="C190" s="65">
        <v>96</v>
      </c>
      <c r="D190" s="65" t="s">
        <v>154</v>
      </c>
      <c r="E190" s="12" t="s">
        <v>18</v>
      </c>
      <c r="F190" s="12"/>
      <c r="G190" s="12"/>
      <c r="H190" s="12">
        <v>83546</v>
      </c>
      <c r="I190" s="12"/>
      <c r="J190" s="12">
        <v>9011</v>
      </c>
      <c r="K190" s="12">
        <v>24296</v>
      </c>
      <c r="L190" s="12">
        <v>11512</v>
      </c>
      <c r="M190" s="12">
        <v>684</v>
      </c>
      <c r="N190" s="12">
        <v>204</v>
      </c>
      <c r="O190" s="12">
        <v>1058</v>
      </c>
      <c r="P190" s="12"/>
      <c r="Q190" s="12"/>
      <c r="R190" s="12"/>
      <c r="S190" s="12">
        <v>3305</v>
      </c>
      <c r="T190" s="12"/>
      <c r="U190" s="12">
        <v>524</v>
      </c>
      <c r="V190" s="12">
        <v>296</v>
      </c>
      <c r="W190" s="12">
        <v>518</v>
      </c>
      <c r="X190" s="12">
        <v>30</v>
      </c>
      <c r="Y190" s="12"/>
      <c r="Z190" s="12">
        <v>16</v>
      </c>
      <c r="AA190" s="12"/>
      <c r="AB190" s="12"/>
      <c r="AC190" s="12"/>
      <c r="AD190" s="12">
        <v>21126</v>
      </c>
      <c r="AE190" s="12"/>
      <c r="AF190" s="12">
        <v>2512</v>
      </c>
      <c r="AG190" s="12">
        <v>7211</v>
      </c>
      <c r="AH190" s="12">
        <v>3632</v>
      </c>
      <c r="AI190" s="12">
        <v>304</v>
      </c>
      <c r="AJ190" s="12">
        <v>64</v>
      </c>
      <c r="AK190" s="12">
        <v>360</v>
      </c>
      <c r="AL190" s="12"/>
      <c r="AM190" s="12"/>
      <c r="AN190" s="12"/>
      <c r="AO190" s="12">
        <v>12046</v>
      </c>
      <c r="AP190" s="12"/>
      <c r="AQ190" s="12">
        <v>1753</v>
      </c>
      <c r="AR190" s="12">
        <v>5177</v>
      </c>
      <c r="AS190" s="12">
        <v>1740</v>
      </c>
      <c r="AT190" s="12">
        <v>150</v>
      </c>
      <c r="AU190" s="12">
        <v>32</v>
      </c>
      <c r="AV190" s="12">
        <v>167</v>
      </c>
      <c r="AW190" s="13">
        <f t="shared" si="79"/>
        <v>0</v>
      </c>
      <c r="AX190" s="14">
        <f t="shared" si="80"/>
        <v>0</v>
      </c>
      <c r="AY190" s="14">
        <f t="shared" si="81"/>
        <v>120023</v>
      </c>
      <c r="AZ190" s="14">
        <f t="shared" si="82"/>
        <v>0</v>
      </c>
      <c r="BA190" s="14">
        <f t="shared" si="83"/>
        <v>13800</v>
      </c>
      <c r="BB190" s="14">
        <f t="shared" si="84"/>
        <v>36980</v>
      </c>
      <c r="BC190" s="14">
        <f t="shared" si="85"/>
        <v>17402</v>
      </c>
      <c r="BD190" s="14">
        <f t="shared" si="86"/>
        <v>1168</v>
      </c>
      <c r="BE190" s="14">
        <f t="shared" si="87"/>
        <v>300</v>
      </c>
      <c r="BF190" s="14">
        <f t="shared" si="88"/>
        <v>1601</v>
      </c>
      <c r="BG190" s="15"/>
    </row>
    <row r="191" spans="1:59" s="24" customFormat="1" ht="16.5" customHeight="1" x14ac:dyDescent="0.2">
      <c r="A191" s="7">
        <v>1</v>
      </c>
      <c r="B191" s="23"/>
      <c r="C191" s="66"/>
      <c r="D191" s="66"/>
      <c r="E191" s="18" t="s">
        <v>19</v>
      </c>
      <c r="F191" s="18"/>
      <c r="G191" s="18">
        <v>61348957.177999996</v>
      </c>
      <c r="H191" s="18">
        <v>37455115.25</v>
      </c>
      <c r="I191" s="18">
        <v>16585416.300000001</v>
      </c>
      <c r="J191" s="18">
        <v>7308425.6279999996</v>
      </c>
      <c r="K191" s="18">
        <v>135942333.21000001</v>
      </c>
      <c r="L191" s="18">
        <v>715800370.86000001</v>
      </c>
      <c r="M191" s="18">
        <v>128193643.05</v>
      </c>
      <c r="N191" s="18">
        <v>9255177.8599999994</v>
      </c>
      <c r="O191" s="18">
        <v>66449945.100000001</v>
      </c>
      <c r="P191" s="18">
        <v>979541606.34800005</v>
      </c>
      <c r="Q191" s="18"/>
      <c r="R191" s="18">
        <v>2246771.318</v>
      </c>
      <c r="S191" s="18">
        <v>1311230.24</v>
      </c>
      <c r="T191" s="18">
        <v>510242.19</v>
      </c>
      <c r="U191" s="18">
        <v>425298.88799999998</v>
      </c>
      <c r="V191" s="18">
        <v>2107633.0699999998</v>
      </c>
      <c r="W191" s="18">
        <v>31788990.440000001</v>
      </c>
      <c r="X191" s="18">
        <v>5527420.7599999998</v>
      </c>
      <c r="Y191" s="18"/>
      <c r="Z191" s="18">
        <v>395535.39</v>
      </c>
      <c r="AA191" s="18">
        <v>36538930.217999995</v>
      </c>
      <c r="AB191" s="18"/>
      <c r="AC191" s="18">
        <v>15676053.162</v>
      </c>
      <c r="AD191" s="18">
        <v>9174458.3200000003</v>
      </c>
      <c r="AE191" s="18">
        <v>4464637.01</v>
      </c>
      <c r="AF191" s="18">
        <v>2036957.8319999999</v>
      </c>
      <c r="AG191" s="18">
        <v>43417241.299999997</v>
      </c>
      <c r="AH191" s="18">
        <v>238965514.31</v>
      </c>
      <c r="AI191" s="18">
        <v>52297904.130000003</v>
      </c>
      <c r="AJ191" s="18">
        <v>2947945.54</v>
      </c>
      <c r="AK191" s="18">
        <v>19183466.289999999</v>
      </c>
      <c r="AL191" s="18">
        <v>317242275.06199998</v>
      </c>
      <c r="AM191" s="18"/>
      <c r="AN191" s="18">
        <v>8733944.9919999987</v>
      </c>
      <c r="AO191" s="18">
        <v>5131095.91</v>
      </c>
      <c r="AP191" s="18">
        <v>2181455.4300000002</v>
      </c>
      <c r="AQ191" s="18">
        <v>1421393.6519999998</v>
      </c>
      <c r="AR191" s="18">
        <v>29296099.710000001</v>
      </c>
      <c r="AS191" s="18">
        <v>109617208.40000001</v>
      </c>
      <c r="AT191" s="18">
        <v>26574138.280000001</v>
      </c>
      <c r="AU191" s="18">
        <v>1508251.21</v>
      </c>
      <c r="AV191" s="18">
        <v>12854900.09</v>
      </c>
      <c r="AW191" s="19">
        <f t="shared" si="79"/>
        <v>0</v>
      </c>
      <c r="AX191" s="20">
        <f t="shared" si="80"/>
        <v>88005726.649999991</v>
      </c>
      <c r="AY191" s="20">
        <f t="shared" si="81"/>
        <v>53071899.719999999</v>
      </c>
      <c r="AZ191" s="20">
        <f t="shared" si="82"/>
        <v>23741750.93</v>
      </c>
      <c r="BA191" s="20">
        <f t="shared" si="83"/>
        <v>11192076</v>
      </c>
      <c r="BB191" s="20">
        <f t="shared" si="84"/>
        <v>210763307.28999999</v>
      </c>
      <c r="BC191" s="20">
        <f t="shared" si="85"/>
        <v>1096172084.01</v>
      </c>
      <c r="BD191" s="20">
        <f t="shared" si="86"/>
        <v>212593106.22</v>
      </c>
      <c r="BE191" s="20">
        <f t="shared" si="87"/>
        <v>13711374.609999999</v>
      </c>
      <c r="BF191" s="20">
        <f t="shared" si="88"/>
        <v>98883846.870000005</v>
      </c>
      <c r="BG191" s="21">
        <f t="shared" si="55"/>
        <v>1493824964.8200002</v>
      </c>
    </row>
    <row r="192" spans="1:59" s="16" customFormat="1" ht="25.5" customHeight="1" x14ac:dyDescent="0.2">
      <c r="A192" s="7">
        <v>1</v>
      </c>
      <c r="B192" s="11" t="s">
        <v>155</v>
      </c>
      <c r="C192" s="65">
        <v>97</v>
      </c>
      <c r="D192" s="65" t="s">
        <v>156</v>
      </c>
      <c r="E192" s="12" t="s">
        <v>18</v>
      </c>
      <c r="F192" s="12"/>
      <c r="G192" s="12"/>
      <c r="H192" s="12">
        <v>7754</v>
      </c>
      <c r="I192" s="12">
        <v>602</v>
      </c>
      <c r="J192" s="12">
        <v>32656</v>
      </c>
      <c r="K192" s="12"/>
      <c r="L192" s="12">
        <v>10904</v>
      </c>
      <c r="M192" s="12">
        <v>1090</v>
      </c>
      <c r="N192" s="12"/>
      <c r="O192" s="12">
        <v>96</v>
      </c>
      <c r="P192" s="12"/>
      <c r="Q192" s="12"/>
      <c r="R192" s="12"/>
      <c r="S192" s="12">
        <v>290</v>
      </c>
      <c r="T192" s="12">
        <v>16</v>
      </c>
      <c r="U192" s="12">
        <v>1092</v>
      </c>
      <c r="V192" s="12"/>
      <c r="W192" s="12">
        <v>376</v>
      </c>
      <c r="X192" s="12">
        <v>32</v>
      </c>
      <c r="Y192" s="12"/>
      <c r="Z192" s="12">
        <v>4</v>
      </c>
      <c r="AA192" s="12"/>
      <c r="AB192" s="12"/>
      <c r="AC192" s="12"/>
      <c r="AD192" s="12">
        <v>3070</v>
      </c>
      <c r="AE192" s="12">
        <v>266</v>
      </c>
      <c r="AF192" s="12">
        <v>11908</v>
      </c>
      <c r="AG192" s="12"/>
      <c r="AH192" s="12">
        <v>3558</v>
      </c>
      <c r="AI192" s="12">
        <v>350</v>
      </c>
      <c r="AJ192" s="12"/>
      <c r="AK192" s="12">
        <v>60</v>
      </c>
      <c r="AL192" s="12"/>
      <c r="AM192" s="12"/>
      <c r="AN192" s="12"/>
      <c r="AO192" s="12">
        <v>1785</v>
      </c>
      <c r="AP192" s="12">
        <v>116</v>
      </c>
      <c r="AQ192" s="12">
        <v>6344</v>
      </c>
      <c r="AR192" s="12"/>
      <c r="AS192" s="12">
        <v>2458</v>
      </c>
      <c r="AT192" s="12">
        <v>246</v>
      </c>
      <c r="AU192" s="12"/>
      <c r="AV192" s="12">
        <v>40</v>
      </c>
      <c r="AW192" s="13">
        <f t="shared" si="79"/>
        <v>0</v>
      </c>
      <c r="AX192" s="14">
        <f t="shared" si="80"/>
        <v>0</v>
      </c>
      <c r="AY192" s="14">
        <f t="shared" si="81"/>
        <v>12899</v>
      </c>
      <c r="AZ192" s="14">
        <f t="shared" si="82"/>
        <v>1000</v>
      </c>
      <c r="BA192" s="14">
        <f t="shared" si="83"/>
        <v>52000</v>
      </c>
      <c r="BB192" s="14">
        <f t="shared" si="84"/>
        <v>0</v>
      </c>
      <c r="BC192" s="14">
        <f t="shared" si="85"/>
        <v>17296</v>
      </c>
      <c r="BD192" s="14">
        <f t="shared" si="86"/>
        <v>1718</v>
      </c>
      <c r="BE192" s="14">
        <f t="shared" si="87"/>
        <v>0</v>
      </c>
      <c r="BF192" s="14">
        <f t="shared" si="88"/>
        <v>200</v>
      </c>
      <c r="BG192" s="15"/>
    </row>
    <row r="193" spans="1:59" s="24" customFormat="1" x14ac:dyDescent="0.2">
      <c r="A193" s="7">
        <v>1</v>
      </c>
      <c r="B193" s="23"/>
      <c r="C193" s="66"/>
      <c r="D193" s="66"/>
      <c r="E193" s="18" t="s">
        <v>19</v>
      </c>
      <c r="F193" s="18"/>
      <c r="G193" s="18">
        <v>38760899.490000002</v>
      </c>
      <c r="H193" s="18">
        <v>4622498.5199999996</v>
      </c>
      <c r="I193" s="18">
        <v>7653731.8499999996</v>
      </c>
      <c r="J193" s="18">
        <v>26484669.120000001</v>
      </c>
      <c r="K193" s="18"/>
      <c r="L193" s="18">
        <v>874623990.49000001</v>
      </c>
      <c r="M193" s="18">
        <v>207153551.27000001</v>
      </c>
      <c r="N193" s="18"/>
      <c r="O193" s="18">
        <v>3073901.9</v>
      </c>
      <c r="P193" s="18">
        <v>916458791.88</v>
      </c>
      <c r="Q193" s="18"/>
      <c r="R193" s="18">
        <v>1281915.54</v>
      </c>
      <c r="S193" s="18">
        <v>171315.27</v>
      </c>
      <c r="T193" s="18">
        <v>224966.43</v>
      </c>
      <c r="U193" s="18">
        <v>885633.84</v>
      </c>
      <c r="V193" s="18"/>
      <c r="W193" s="18">
        <v>28970195.27</v>
      </c>
      <c r="X193" s="18">
        <v>6237587.1200000001</v>
      </c>
      <c r="Y193" s="18"/>
      <c r="Z193" s="18">
        <v>74218.960000000006</v>
      </c>
      <c r="AA193" s="18">
        <v>30326329.77</v>
      </c>
      <c r="AB193" s="18"/>
      <c r="AC193" s="18">
        <v>13888410.559999999</v>
      </c>
      <c r="AD193" s="18">
        <v>1823603.4</v>
      </c>
      <c r="AE193" s="18">
        <v>2407181</v>
      </c>
      <c r="AF193" s="18">
        <v>9657626.1599999983</v>
      </c>
      <c r="AG193" s="18"/>
      <c r="AH193" s="18">
        <v>280045220.93000001</v>
      </c>
      <c r="AI193" s="18">
        <v>68613458.340000004</v>
      </c>
      <c r="AJ193" s="18"/>
      <c r="AK193" s="18">
        <v>1942062.77</v>
      </c>
      <c r="AL193" s="18">
        <v>295875694.25999999</v>
      </c>
      <c r="AM193" s="18"/>
      <c r="AN193" s="18">
        <v>7743270.8299999991</v>
      </c>
      <c r="AO193" s="18">
        <v>1061622.81</v>
      </c>
      <c r="AP193" s="18">
        <v>1536537.14</v>
      </c>
      <c r="AQ193" s="18">
        <v>5145110.879999999</v>
      </c>
      <c r="AR193" s="18"/>
      <c r="AS193" s="18">
        <v>195893701.34</v>
      </c>
      <c r="AT193" s="18">
        <v>46289462.329999998</v>
      </c>
      <c r="AU193" s="18"/>
      <c r="AV193" s="18">
        <v>1094729.6499999999</v>
      </c>
      <c r="AW193" s="19">
        <f t="shared" si="79"/>
        <v>0</v>
      </c>
      <c r="AX193" s="20">
        <f t="shared" si="80"/>
        <v>61674496.420000002</v>
      </c>
      <c r="AY193" s="20">
        <f t="shared" si="81"/>
        <v>7679040</v>
      </c>
      <c r="AZ193" s="20">
        <f t="shared" si="82"/>
        <v>11822416.42</v>
      </c>
      <c r="BA193" s="20">
        <f t="shared" si="83"/>
        <v>42173040</v>
      </c>
      <c r="BB193" s="20">
        <f t="shared" si="84"/>
        <v>0</v>
      </c>
      <c r="BC193" s="20">
        <f t="shared" si="85"/>
        <v>1379533108.03</v>
      </c>
      <c r="BD193" s="20">
        <f t="shared" si="86"/>
        <v>328294059.06</v>
      </c>
      <c r="BE193" s="20">
        <f t="shared" si="87"/>
        <v>0</v>
      </c>
      <c r="BF193" s="20">
        <f t="shared" si="88"/>
        <v>6184913.2799999993</v>
      </c>
      <c r="BG193" s="21">
        <f t="shared" si="55"/>
        <v>1447392517.73</v>
      </c>
    </row>
    <row r="194" spans="1:59" s="16" customFormat="1" ht="21.6" customHeight="1" x14ac:dyDescent="0.2">
      <c r="A194" s="7">
        <v>1</v>
      </c>
      <c r="B194" s="11" t="s">
        <v>157</v>
      </c>
      <c r="C194" s="65">
        <v>98</v>
      </c>
      <c r="D194" s="65" t="s">
        <v>158</v>
      </c>
      <c r="E194" s="12" t="s">
        <v>18</v>
      </c>
      <c r="F194" s="12">
        <v>8</v>
      </c>
      <c r="G194" s="12"/>
      <c r="H194" s="12">
        <v>52398</v>
      </c>
      <c r="I194" s="12">
        <v>2860</v>
      </c>
      <c r="J194" s="12">
        <v>23108</v>
      </c>
      <c r="K194" s="12"/>
      <c r="L194" s="12">
        <v>7320</v>
      </c>
      <c r="M194" s="12">
        <v>54</v>
      </c>
      <c r="N194" s="12"/>
      <c r="O194" s="12">
        <v>1278</v>
      </c>
      <c r="P194" s="12"/>
      <c r="Q194" s="12"/>
      <c r="R194" s="12"/>
      <c r="S194" s="12">
        <v>3028</v>
      </c>
      <c r="T194" s="12">
        <v>138</v>
      </c>
      <c r="U194" s="12">
        <v>1164</v>
      </c>
      <c r="V194" s="12"/>
      <c r="W194" s="12">
        <v>294</v>
      </c>
      <c r="X194" s="12"/>
      <c r="Y194" s="12"/>
      <c r="Z194" s="12">
        <v>68</v>
      </c>
      <c r="AA194" s="12"/>
      <c r="AB194" s="12">
        <v>4</v>
      </c>
      <c r="AC194" s="12"/>
      <c r="AD194" s="12">
        <v>10048</v>
      </c>
      <c r="AE194" s="12">
        <v>708</v>
      </c>
      <c r="AF194" s="12">
        <v>6088</v>
      </c>
      <c r="AG194" s="12"/>
      <c r="AH194" s="12">
        <v>1868</v>
      </c>
      <c r="AI194" s="12">
        <v>18</v>
      </c>
      <c r="AJ194" s="12"/>
      <c r="AK194" s="12">
        <v>284</v>
      </c>
      <c r="AL194" s="12"/>
      <c r="AM194" s="12">
        <v>4</v>
      </c>
      <c r="AN194" s="12"/>
      <c r="AO194" s="12">
        <v>11516</v>
      </c>
      <c r="AP194" s="12">
        <v>744</v>
      </c>
      <c r="AQ194" s="12">
        <v>6084</v>
      </c>
      <c r="AR194" s="12"/>
      <c r="AS194" s="12">
        <v>1542</v>
      </c>
      <c r="AT194" s="12">
        <v>10</v>
      </c>
      <c r="AU194" s="12"/>
      <c r="AV194" s="12">
        <v>284</v>
      </c>
      <c r="AW194" s="13">
        <f t="shared" si="79"/>
        <v>16</v>
      </c>
      <c r="AX194" s="14">
        <f t="shared" si="80"/>
        <v>0</v>
      </c>
      <c r="AY194" s="14">
        <f t="shared" si="81"/>
        <v>76990</v>
      </c>
      <c r="AZ194" s="14">
        <f t="shared" si="82"/>
        <v>4450</v>
      </c>
      <c r="BA194" s="14">
        <f t="shared" si="83"/>
        <v>36444</v>
      </c>
      <c r="BB194" s="14">
        <f t="shared" si="84"/>
        <v>0</v>
      </c>
      <c r="BC194" s="14">
        <f t="shared" si="85"/>
        <v>11024</v>
      </c>
      <c r="BD194" s="14">
        <f t="shared" si="86"/>
        <v>82</v>
      </c>
      <c r="BE194" s="14">
        <f t="shared" si="87"/>
        <v>0</v>
      </c>
      <c r="BF194" s="14">
        <f t="shared" si="88"/>
        <v>1914</v>
      </c>
      <c r="BG194" s="15"/>
    </row>
    <row r="195" spans="1:59" s="24" customFormat="1" ht="18.600000000000001" customHeight="1" x14ac:dyDescent="0.2">
      <c r="A195" s="7">
        <v>1</v>
      </c>
      <c r="B195" s="23"/>
      <c r="C195" s="66"/>
      <c r="D195" s="66"/>
      <c r="E195" s="18" t="s">
        <v>19</v>
      </c>
      <c r="F195" s="18">
        <v>25681.95</v>
      </c>
      <c r="G195" s="18">
        <v>64587298.260000005</v>
      </c>
      <c r="H195" s="18">
        <v>36405696.130000003</v>
      </c>
      <c r="I195" s="18">
        <v>9442068.5800000001</v>
      </c>
      <c r="J195" s="18">
        <v>18739533.550000001</v>
      </c>
      <c r="K195" s="18"/>
      <c r="L195" s="18">
        <v>309468893.17000002</v>
      </c>
      <c r="M195" s="18">
        <v>7612491.0499999998</v>
      </c>
      <c r="N195" s="18"/>
      <c r="O195" s="18">
        <v>51226466.640000001</v>
      </c>
      <c r="P195" s="18">
        <v>425308340.01999998</v>
      </c>
      <c r="Q195" s="18"/>
      <c r="R195" s="18">
        <v>3456162.96</v>
      </c>
      <c r="S195" s="18">
        <v>2006937.48</v>
      </c>
      <c r="T195" s="18">
        <v>503381.52</v>
      </c>
      <c r="U195" s="18">
        <v>945843.96</v>
      </c>
      <c r="V195" s="18"/>
      <c r="W195" s="18">
        <v>11263298.59</v>
      </c>
      <c r="X195" s="18"/>
      <c r="Y195" s="18"/>
      <c r="Z195" s="18">
        <v>1191313.18</v>
      </c>
      <c r="AA195" s="18">
        <v>15910774.73</v>
      </c>
      <c r="AB195" s="18">
        <v>12840.98</v>
      </c>
      <c r="AC195" s="18">
        <v>13889340.460000001</v>
      </c>
      <c r="AD195" s="18">
        <v>6676651</v>
      </c>
      <c r="AE195" s="18">
        <v>2276566.27</v>
      </c>
      <c r="AF195" s="18">
        <v>4936123.1900000004</v>
      </c>
      <c r="AG195" s="18"/>
      <c r="AH195" s="18">
        <v>83683763.620000005</v>
      </c>
      <c r="AI195" s="18">
        <v>2588013.7999999998</v>
      </c>
      <c r="AJ195" s="18"/>
      <c r="AK195" s="18">
        <v>16008270.82</v>
      </c>
      <c r="AL195" s="18">
        <v>113594215.88000001</v>
      </c>
      <c r="AM195" s="18">
        <v>12840.98</v>
      </c>
      <c r="AN195" s="18">
        <v>15012256.120000001</v>
      </c>
      <c r="AO195" s="18">
        <v>7796952.4900000002</v>
      </c>
      <c r="AP195" s="18">
        <v>2279180.44</v>
      </c>
      <c r="AQ195" s="18">
        <v>4936123.1900000004</v>
      </c>
      <c r="AR195" s="18"/>
      <c r="AS195" s="18">
        <v>57773707.909999996</v>
      </c>
      <c r="AT195" s="18">
        <v>1457214.98</v>
      </c>
      <c r="AU195" s="18"/>
      <c r="AV195" s="18">
        <v>6031022.96</v>
      </c>
      <c r="AW195" s="19">
        <f t="shared" si="79"/>
        <v>51363.91</v>
      </c>
      <c r="AX195" s="20">
        <f t="shared" si="80"/>
        <v>96945057.800000012</v>
      </c>
      <c r="AY195" s="20">
        <f t="shared" si="81"/>
        <v>52886237.100000001</v>
      </c>
      <c r="AZ195" s="20">
        <f t="shared" si="82"/>
        <v>14501196.810000001</v>
      </c>
      <c r="BA195" s="20">
        <f t="shared" si="83"/>
        <v>29557623.890000001</v>
      </c>
      <c r="BB195" s="20">
        <f t="shared" si="84"/>
        <v>0</v>
      </c>
      <c r="BC195" s="20">
        <f t="shared" si="85"/>
        <v>462189663.29000002</v>
      </c>
      <c r="BD195" s="20">
        <f t="shared" si="86"/>
        <v>11657719.83</v>
      </c>
      <c r="BE195" s="20">
        <f t="shared" si="87"/>
        <v>0</v>
      </c>
      <c r="BF195" s="20">
        <f t="shared" si="88"/>
        <v>74457073.599999994</v>
      </c>
      <c r="BG195" s="21">
        <f t="shared" si="55"/>
        <v>633643158.60000002</v>
      </c>
    </row>
    <row r="196" spans="1:59" s="16" customFormat="1" ht="18.75" customHeight="1" x14ac:dyDescent="0.2">
      <c r="A196" s="7">
        <v>1</v>
      </c>
      <c r="B196" s="11" t="s">
        <v>159</v>
      </c>
      <c r="C196" s="65">
        <v>99</v>
      </c>
      <c r="D196" s="65" t="s">
        <v>160</v>
      </c>
      <c r="E196" s="12" t="s">
        <v>18</v>
      </c>
      <c r="F196" s="12"/>
      <c r="G196" s="12"/>
      <c r="H196" s="12">
        <v>23054</v>
      </c>
      <c r="I196" s="12">
        <v>5320</v>
      </c>
      <c r="J196" s="12">
        <v>762</v>
      </c>
      <c r="K196" s="12">
        <v>52</v>
      </c>
      <c r="L196" s="12">
        <v>6216</v>
      </c>
      <c r="M196" s="12">
        <v>74</v>
      </c>
      <c r="N196" s="12"/>
      <c r="O196" s="12">
        <v>1018</v>
      </c>
      <c r="P196" s="12"/>
      <c r="Q196" s="12"/>
      <c r="R196" s="12"/>
      <c r="S196" s="12">
        <v>788</v>
      </c>
      <c r="T196" s="12">
        <v>190</v>
      </c>
      <c r="U196" s="12">
        <v>24</v>
      </c>
      <c r="V196" s="12"/>
      <c r="W196" s="12">
        <v>254</v>
      </c>
      <c r="X196" s="12"/>
      <c r="Y196" s="12"/>
      <c r="Z196" s="12">
        <v>40</v>
      </c>
      <c r="AA196" s="12"/>
      <c r="AB196" s="12"/>
      <c r="AC196" s="12"/>
      <c r="AD196" s="12">
        <v>6530</v>
      </c>
      <c r="AE196" s="12">
        <v>1368</v>
      </c>
      <c r="AF196" s="12">
        <v>114</v>
      </c>
      <c r="AG196" s="12">
        <v>16</v>
      </c>
      <c r="AH196" s="12">
        <v>1928</v>
      </c>
      <c r="AI196" s="12">
        <v>34</v>
      </c>
      <c r="AJ196" s="12"/>
      <c r="AK196" s="12">
        <v>642</v>
      </c>
      <c r="AL196" s="12"/>
      <c r="AM196" s="12"/>
      <c r="AN196" s="12"/>
      <c r="AO196" s="12">
        <v>3696</v>
      </c>
      <c r="AP196" s="12">
        <v>722</v>
      </c>
      <c r="AQ196" s="12">
        <v>192</v>
      </c>
      <c r="AR196" s="12">
        <v>12</v>
      </c>
      <c r="AS196" s="12">
        <v>1142</v>
      </c>
      <c r="AT196" s="12">
        <v>12</v>
      </c>
      <c r="AU196" s="12"/>
      <c r="AV196" s="12">
        <v>190</v>
      </c>
      <c r="AW196" s="13">
        <f t="shared" si="79"/>
        <v>0</v>
      </c>
      <c r="AX196" s="14">
        <f t="shared" si="80"/>
        <v>0</v>
      </c>
      <c r="AY196" s="14">
        <f t="shared" si="81"/>
        <v>34068</v>
      </c>
      <c r="AZ196" s="14">
        <f t="shared" si="82"/>
        <v>7600</v>
      </c>
      <c r="BA196" s="14">
        <f t="shared" si="83"/>
        <v>1092</v>
      </c>
      <c r="BB196" s="14">
        <f t="shared" si="84"/>
        <v>80</v>
      </c>
      <c r="BC196" s="14">
        <f t="shared" si="85"/>
        <v>9540</v>
      </c>
      <c r="BD196" s="14">
        <f t="shared" si="86"/>
        <v>120</v>
      </c>
      <c r="BE196" s="14">
        <f t="shared" si="87"/>
        <v>0</v>
      </c>
      <c r="BF196" s="14">
        <f t="shared" si="88"/>
        <v>1890</v>
      </c>
      <c r="BG196" s="15"/>
    </row>
    <row r="197" spans="1:59" s="24" customFormat="1" ht="16.5" customHeight="1" x14ac:dyDescent="0.2">
      <c r="A197" s="7">
        <v>1</v>
      </c>
      <c r="B197" s="23"/>
      <c r="C197" s="66"/>
      <c r="D197" s="66"/>
      <c r="E197" s="18" t="s">
        <v>19</v>
      </c>
      <c r="F197" s="18"/>
      <c r="G197" s="18">
        <v>49993405.649999999</v>
      </c>
      <c r="H197" s="18">
        <v>17412459.390000001</v>
      </c>
      <c r="I197" s="18">
        <v>28678127.690000001</v>
      </c>
      <c r="J197" s="18">
        <v>3902818.57</v>
      </c>
      <c r="K197" s="18">
        <v>1209505.2</v>
      </c>
      <c r="L197" s="18">
        <v>435072216.94</v>
      </c>
      <c r="M197" s="18">
        <v>15537289.689999999</v>
      </c>
      <c r="N197" s="18"/>
      <c r="O197" s="18">
        <v>66696216.549999997</v>
      </c>
      <c r="P197" s="18">
        <v>552971344.34000003</v>
      </c>
      <c r="Q197" s="18"/>
      <c r="R197" s="18">
        <v>3194776.3600000003</v>
      </c>
      <c r="S197" s="18">
        <v>585239.76</v>
      </c>
      <c r="T197" s="18">
        <v>2510939.4300000002</v>
      </c>
      <c r="U197" s="18">
        <v>98597.17</v>
      </c>
      <c r="V197" s="18"/>
      <c r="W197" s="18">
        <v>19498624.800000001</v>
      </c>
      <c r="X197" s="18"/>
      <c r="Y197" s="18"/>
      <c r="Z197" s="18">
        <v>3110831</v>
      </c>
      <c r="AA197" s="18">
        <v>25804232.16</v>
      </c>
      <c r="AB197" s="18"/>
      <c r="AC197" s="18">
        <v>19041477.210000001</v>
      </c>
      <c r="AD197" s="18">
        <v>5027707.6900000004</v>
      </c>
      <c r="AE197" s="18">
        <v>13115844.48</v>
      </c>
      <c r="AF197" s="18">
        <v>897925.04</v>
      </c>
      <c r="AG197" s="18">
        <v>366403.43</v>
      </c>
      <c r="AH197" s="18">
        <v>128658851.5</v>
      </c>
      <c r="AI197" s="18">
        <v>7264187.3899999997</v>
      </c>
      <c r="AJ197" s="18"/>
      <c r="AK197" s="18">
        <v>41311835.630000003</v>
      </c>
      <c r="AL197" s="18">
        <v>189378567.77000001</v>
      </c>
      <c r="AM197" s="18"/>
      <c r="AN197" s="18">
        <v>8983631.0899999999</v>
      </c>
      <c r="AO197" s="18">
        <v>2797030.61</v>
      </c>
      <c r="AP197" s="18">
        <v>5620057.0599999996</v>
      </c>
      <c r="AQ197" s="18">
        <v>566543.42000000004</v>
      </c>
      <c r="AR197" s="18">
        <v>293496.62</v>
      </c>
      <c r="AS197" s="18">
        <v>70981076.560000002</v>
      </c>
      <c r="AT197" s="18">
        <v>2421395.7999999998</v>
      </c>
      <c r="AU197" s="18"/>
      <c r="AV197" s="18">
        <v>13314356.66</v>
      </c>
      <c r="AW197" s="19">
        <f t="shared" si="79"/>
        <v>0</v>
      </c>
      <c r="AX197" s="20">
        <f t="shared" si="80"/>
        <v>81213290.310000002</v>
      </c>
      <c r="AY197" s="20">
        <f t="shared" si="81"/>
        <v>25822437.450000003</v>
      </c>
      <c r="AZ197" s="20">
        <f t="shared" si="82"/>
        <v>49924968.659999996</v>
      </c>
      <c r="BA197" s="20">
        <f t="shared" si="83"/>
        <v>5465884.1999999993</v>
      </c>
      <c r="BB197" s="20">
        <f t="shared" si="84"/>
        <v>1869405.25</v>
      </c>
      <c r="BC197" s="20">
        <f t="shared" si="85"/>
        <v>654210769.79999995</v>
      </c>
      <c r="BD197" s="20">
        <f t="shared" si="86"/>
        <v>25222872.879999999</v>
      </c>
      <c r="BE197" s="20">
        <f t="shared" si="87"/>
        <v>0</v>
      </c>
      <c r="BF197" s="20">
        <f t="shared" si="88"/>
        <v>124433239.84</v>
      </c>
      <c r="BG197" s="21">
        <f t="shared" si="55"/>
        <v>861726705.20000005</v>
      </c>
    </row>
    <row r="198" spans="1:59" s="16" customFormat="1" ht="15.75" customHeight="1" x14ac:dyDescent="0.2">
      <c r="A198" s="7">
        <v>1</v>
      </c>
      <c r="B198" s="11" t="s">
        <v>161</v>
      </c>
      <c r="C198" s="65">
        <v>100</v>
      </c>
      <c r="D198" s="65" t="s">
        <v>162</v>
      </c>
      <c r="E198" s="12" t="s">
        <v>18</v>
      </c>
      <c r="F198" s="12"/>
      <c r="G198" s="12"/>
      <c r="H198" s="12">
        <v>55243</v>
      </c>
      <c r="I198" s="12">
        <v>21245</v>
      </c>
      <c r="J198" s="12"/>
      <c r="K198" s="12"/>
      <c r="L198" s="12"/>
      <c r="M198" s="12"/>
      <c r="N198" s="12"/>
      <c r="O198" s="12">
        <v>962</v>
      </c>
      <c r="P198" s="12"/>
      <c r="Q198" s="12"/>
      <c r="R198" s="12"/>
      <c r="S198" s="12">
        <v>2271</v>
      </c>
      <c r="T198" s="12">
        <v>927</v>
      </c>
      <c r="U198" s="12"/>
      <c r="V198" s="12"/>
      <c r="W198" s="12"/>
      <c r="X198" s="12"/>
      <c r="Y198" s="12"/>
      <c r="Z198" s="12">
        <v>30</v>
      </c>
      <c r="AA198" s="12"/>
      <c r="AB198" s="12"/>
      <c r="AC198" s="12"/>
      <c r="AD198" s="12">
        <v>41991</v>
      </c>
      <c r="AE198" s="12">
        <v>22904</v>
      </c>
      <c r="AF198" s="12"/>
      <c r="AG198" s="12"/>
      <c r="AH198" s="12"/>
      <c r="AI198" s="12"/>
      <c r="AJ198" s="12"/>
      <c r="AK198" s="12">
        <v>1178</v>
      </c>
      <c r="AL198" s="12"/>
      <c r="AM198" s="12"/>
      <c r="AN198" s="12"/>
      <c r="AO198" s="12">
        <v>12460</v>
      </c>
      <c r="AP198" s="12">
        <v>4843</v>
      </c>
      <c r="AQ198" s="12"/>
      <c r="AR198" s="12"/>
      <c r="AS198" s="12"/>
      <c r="AT198" s="12"/>
      <c r="AU198" s="12"/>
      <c r="AV198" s="12">
        <v>230</v>
      </c>
      <c r="AW198" s="13">
        <f t="shared" si="79"/>
        <v>0</v>
      </c>
      <c r="AX198" s="14">
        <f t="shared" si="80"/>
        <v>0</v>
      </c>
      <c r="AY198" s="14">
        <f t="shared" si="81"/>
        <v>111965</v>
      </c>
      <c r="AZ198" s="14">
        <f t="shared" si="82"/>
        <v>49919</v>
      </c>
      <c r="BA198" s="14">
        <f t="shared" si="83"/>
        <v>0</v>
      </c>
      <c r="BB198" s="14">
        <f t="shared" si="84"/>
        <v>0</v>
      </c>
      <c r="BC198" s="14">
        <f t="shared" si="85"/>
        <v>0</v>
      </c>
      <c r="BD198" s="14">
        <f t="shared" si="86"/>
        <v>0</v>
      </c>
      <c r="BE198" s="14">
        <f t="shared" si="87"/>
        <v>0</v>
      </c>
      <c r="BF198" s="14">
        <f t="shared" si="88"/>
        <v>2400</v>
      </c>
      <c r="BG198" s="21"/>
    </row>
    <row r="199" spans="1:59" s="24" customFormat="1" ht="17.25" customHeight="1" x14ac:dyDescent="0.2">
      <c r="A199" s="7">
        <v>1</v>
      </c>
      <c r="B199" s="23"/>
      <c r="C199" s="66"/>
      <c r="D199" s="66"/>
      <c r="E199" s="18" t="s">
        <v>19</v>
      </c>
      <c r="F199" s="18"/>
      <c r="G199" s="18">
        <v>140843303.41</v>
      </c>
      <c r="H199" s="18">
        <v>64242821.890000001</v>
      </c>
      <c r="I199" s="18">
        <v>76600481.519999996</v>
      </c>
      <c r="J199" s="18"/>
      <c r="K199" s="18"/>
      <c r="L199" s="18"/>
      <c r="M199" s="18"/>
      <c r="N199" s="18"/>
      <c r="O199" s="18">
        <v>23648797.050000001</v>
      </c>
      <c r="P199" s="18">
        <v>164492100.46000001</v>
      </c>
      <c r="Q199" s="18"/>
      <c r="R199" s="18">
        <v>5880227.04</v>
      </c>
      <c r="S199" s="18">
        <v>2566287.83</v>
      </c>
      <c r="T199" s="18">
        <v>3313939.21</v>
      </c>
      <c r="U199" s="18"/>
      <c r="V199" s="18"/>
      <c r="W199" s="18"/>
      <c r="X199" s="18"/>
      <c r="Y199" s="18"/>
      <c r="Z199" s="18">
        <v>516599.94</v>
      </c>
      <c r="AA199" s="18">
        <v>6396826.9800000004</v>
      </c>
      <c r="AB199" s="18"/>
      <c r="AC199" s="18">
        <v>100978380.67</v>
      </c>
      <c r="AD199" s="18">
        <v>38644145.829999998</v>
      </c>
      <c r="AE199" s="18">
        <v>62334234.840000004</v>
      </c>
      <c r="AF199" s="18"/>
      <c r="AG199" s="18"/>
      <c r="AH199" s="18"/>
      <c r="AI199" s="18"/>
      <c r="AJ199" s="18"/>
      <c r="AK199" s="18">
        <v>27494596.57</v>
      </c>
      <c r="AL199" s="18">
        <v>128472977.24000001</v>
      </c>
      <c r="AM199" s="18"/>
      <c r="AN199" s="18">
        <v>31325285.469999999</v>
      </c>
      <c r="AO199" s="18">
        <v>13622421.9</v>
      </c>
      <c r="AP199" s="18">
        <v>17702863.57</v>
      </c>
      <c r="AQ199" s="18"/>
      <c r="AR199" s="18"/>
      <c r="AS199" s="18"/>
      <c r="AT199" s="18"/>
      <c r="AU199" s="18"/>
      <c r="AV199" s="18">
        <v>5739999.2800000003</v>
      </c>
      <c r="AW199" s="19">
        <f t="shared" si="79"/>
        <v>0</v>
      </c>
      <c r="AX199" s="20">
        <f t="shared" si="80"/>
        <v>279027196.59000003</v>
      </c>
      <c r="AY199" s="20">
        <f t="shared" si="81"/>
        <v>119075677.44999999</v>
      </c>
      <c r="AZ199" s="20">
        <f t="shared" si="82"/>
        <v>159951519.13999999</v>
      </c>
      <c r="BA199" s="20">
        <f t="shared" si="83"/>
        <v>0</v>
      </c>
      <c r="BB199" s="20">
        <f t="shared" si="84"/>
        <v>0</v>
      </c>
      <c r="BC199" s="20">
        <f t="shared" si="85"/>
        <v>0</v>
      </c>
      <c r="BD199" s="20">
        <f t="shared" si="86"/>
        <v>0</v>
      </c>
      <c r="BE199" s="20">
        <f t="shared" si="87"/>
        <v>0</v>
      </c>
      <c r="BF199" s="20">
        <f t="shared" si="88"/>
        <v>57399992.840000004</v>
      </c>
      <c r="BG199" s="21">
        <f t="shared" si="55"/>
        <v>336427189.43000007</v>
      </c>
    </row>
    <row r="200" spans="1:59" s="16" customFormat="1" ht="25.5" customHeight="1" x14ac:dyDescent="0.2">
      <c r="A200" s="7">
        <v>1</v>
      </c>
      <c r="B200" s="11" t="s">
        <v>163</v>
      </c>
      <c r="C200" s="65">
        <v>101</v>
      </c>
      <c r="D200" s="65" t="s">
        <v>164</v>
      </c>
      <c r="E200" s="12" t="s">
        <v>18</v>
      </c>
      <c r="F200" s="12"/>
      <c r="G200" s="12"/>
      <c r="H200" s="12">
        <v>61770</v>
      </c>
      <c r="I200" s="12">
        <v>4910</v>
      </c>
      <c r="J200" s="12"/>
      <c r="K200" s="12"/>
      <c r="L200" s="12"/>
      <c r="M200" s="12"/>
      <c r="N200" s="12"/>
      <c r="O200" s="12">
        <v>1486</v>
      </c>
      <c r="P200" s="12"/>
      <c r="Q200" s="12"/>
      <c r="R200" s="12"/>
      <c r="S200" s="12">
        <v>2554</v>
      </c>
      <c r="T200" s="12">
        <v>396</v>
      </c>
      <c r="U200" s="12"/>
      <c r="V200" s="12"/>
      <c r="W200" s="12"/>
      <c r="X200" s="12"/>
      <c r="Y200" s="12"/>
      <c r="Z200" s="12">
        <v>62</v>
      </c>
      <c r="AA200" s="12"/>
      <c r="AB200" s="12"/>
      <c r="AC200" s="12"/>
      <c r="AD200" s="12">
        <v>24396</v>
      </c>
      <c r="AE200" s="12">
        <v>3232</v>
      </c>
      <c r="AF200" s="12"/>
      <c r="AG200" s="12"/>
      <c r="AH200" s="12"/>
      <c r="AI200" s="12"/>
      <c r="AJ200" s="12"/>
      <c r="AK200" s="12">
        <v>648</v>
      </c>
      <c r="AL200" s="12"/>
      <c r="AM200" s="12"/>
      <c r="AN200" s="12"/>
      <c r="AO200" s="12">
        <v>13776</v>
      </c>
      <c r="AP200" s="12">
        <v>1118</v>
      </c>
      <c r="AQ200" s="12"/>
      <c r="AR200" s="12"/>
      <c r="AS200" s="12"/>
      <c r="AT200" s="12"/>
      <c r="AU200" s="12"/>
      <c r="AV200" s="12">
        <v>304</v>
      </c>
      <c r="AW200" s="13">
        <f t="shared" si="79"/>
        <v>0</v>
      </c>
      <c r="AX200" s="14">
        <f t="shared" si="80"/>
        <v>0</v>
      </c>
      <c r="AY200" s="14">
        <f t="shared" si="81"/>
        <v>102496</v>
      </c>
      <c r="AZ200" s="14">
        <f t="shared" si="82"/>
        <v>9656</v>
      </c>
      <c r="BA200" s="14">
        <f t="shared" si="83"/>
        <v>0</v>
      </c>
      <c r="BB200" s="14">
        <f t="shared" si="84"/>
        <v>0</v>
      </c>
      <c r="BC200" s="14">
        <f t="shared" si="85"/>
        <v>0</v>
      </c>
      <c r="BD200" s="14">
        <f t="shared" si="86"/>
        <v>0</v>
      </c>
      <c r="BE200" s="14">
        <f t="shared" si="87"/>
        <v>0</v>
      </c>
      <c r="BF200" s="14">
        <f t="shared" si="88"/>
        <v>2500</v>
      </c>
      <c r="BG200" s="15"/>
    </row>
    <row r="201" spans="1:59" s="24" customFormat="1" x14ac:dyDescent="0.2">
      <c r="A201" s="7">
        <v>1</v>
      </c>
      <c r="B201" s="23"/>
      <c r="C201" s="66"/>
      <c r="D201" s="66"/>
      <c r="E201" s="18" t="s">
        <v>19</v>
      </c>
      <c r="F201" s="18"/>
      <c r="G201" s="18">
        <v>52409371.850000001</v>
      </c>
      <c r="H201" s="18">
        <v>44263687.210000001</v>
      </c>
      <c r="I201" s="18">
        <v>8145684.6399999997</v>
      </c>
      <c r="J201" s="18"/>
      <c r="K201" s="18"/>
      <c r="L201" s="18"/>
      <c r="M201" s="18"/>
      <c r="N201" s="18"/>
      <c r="O201" s="18">
        <v>40697279.240000002</v>
      </c>
      <c r="P201" s="18">
        <v>93106651.090000004</v>
      </c>
      <c r="Q201" s="18"/>
      <c r="R201" s="18">
        <v>2392312.92</v>
      </c>
      <c r="S201" s="18">
        <v>1736891.92</v>
      </c>
      <c r="T201" s="18">
        <v>655421</v>
      </c>
      <c r="U201" s="18"/>
      <c r="V201" s="18"/>
      <c r="W201" s="18"/>
      <c r="X201" s="18"/>
      <c r="Y201" s="18"/>
      <c r="Z201" s="18">
        <v>1641570.93</v>
      </c>
      <c r="AA201" s="18">
        <v>4033883.8499999996</v>
      </c>
      <c r="AB201" s="18"/>
      <c r="AC201" s="18">
        <v>23669741.629999999</v>
      </c>
      <c r="AD201" s="18">
        <v>18303669.629999999</v>
      </c>
      <c r="AE201" s="18">
        <v>5366072</v>
      </c>
      <c r="AF201" s="18"/>
      <c r="AG201" s="18"/>
      <c r="AH201" s="18"/>
      <c r="AI201" s="18"/>
      <c r="AJ201" s="18"/>
      <c r="AK201" s="18">
        <v>17578488.68</v>
      </c>
      <c r="AL201" s="18">
        <v>41248230.310000002</v>
      </c>
      <c r="AM201" s="18"/>
      <c r="AN201" s="18">
        <v>11566491.949999999</v>
      </c>
      <c r="AO201" s="18">
        <v>9712924.2599999998</v>
      </c>
      <c r="AP201" s="18">
        <v>1853567.69</v>
      </c>
      <c r="AQ201" s="18"/>
      <c r="AR201" s="18"/>
      <c r="AS201" s="18"/>
      <c r="AT201" s="18"/>
      <c r="AU201" s="18"/>
      <c r="AV201" s="18">
        <v>8481449.7899999991</v>
      </c>
      <c r="AW201" s="19">
        <f t="shared" si="79"/>
        <v>0</v>
      </c>
      <c r="AX201" s="20">
        <f t="shared" si="80"/>
        <v>90037918.349999994</v>
      </c>
      <c r="AY201" s="20">
        <f t="shared" si="81"/>
        <v>74017173.020000011</v>
      </c>
      <c r="AZ201" s="20">
        <f t="shared" si="82"/>
        <v>16020745.329999998</v>
      </c>
      <c r="BA201" s="20">
        <f t="shared" si="83"/>
        <v>0</v>
      </c>
      <c r="BB201" s="20">
        <f t="shared" si="84"/>
        <v>0</v>
      </c>
      <c r="BC201" s="20">
        <f t="shared" si="85"/>
        <v>0</v>
      </c>
      <c r="BD201" s="20">
        <f t="shared" si="86"/>
        <v>0</v>
      </c>
      <c r="BE201" s="20">
        <f t="shared" si="87"/>
        <v>0</v>
      </c>
      <c r="BF201" s="20">
        <f t="shared" si="88"/>
        <v>68398788.640000001</v>
      </c>
      <c r="BG201" s="21">
        <f t="shared" si="55"/>
        <v>158436706.99000001</v>
      </c>
    </row>
    <row r="202" spans="1:59" s="16" customFormat="1" ht="18.75" customHeight="1" x14ac:dyDescent="0.2">
      <c r="A202" s="7">
        <v>1</v>
      </c>
      <c r="B202" s="11" t="s">
        <v>165</v>
      </c>
      <c r="C202" s="65">
        <v>102</v>
      </c>
      <c r="D202" s="65" t="s">
        <v>166</v>
      </c>
      <c r="E202" s="12" t="s">
        <v>18</v>
      </c>
      <c r="F202" s="12"/>
      <c r="G202" s="12"/>
      <c r="H202" s="12">
        <v>881</v>
      </c>
      <c r="I202" s="12">
        <v>21583</v>
      </c>
      <c r="J202" s="12"/>
      <c r="K202" s="12"/>
      <c r="L202" s="12"/>
      <c r="M202" s="12"/>
      <c r="N202" s="12"/>
      <c r="O202" s="12"/>
      <c r="P202" s="12"/>
      <c r="Q202" s="12"/>
      <c r="R202" s="12"/>
      <c r="S202" s="12">
        <v>41</v>
      </c>
      <c r="T202" s="12">
        <v>769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>
        <v>556</v>
      </c>
      <c r="AE202" s="12">
        <v>12272</v>
      </c>
      <c r="AF202" s="12"/>
      <c r="AG202" s="12"/>
      <c r="AH202" s="12"/>
      <c r="AI202" s="12"/>
      <c r="AJ202" s="12"/>
      <c r="AK202" s="12"/>
      <c r="AL202" s="12"/>
      <c r="AM202" s="12"/>
      <c r="AN202" s="12"/>
      <c r="AO202" s="12">
        <v>1097</v>
      </c>
      <c r="AP202" s="12">
        <v>3847.5294117647063</v>
      </c>
      <c r="AQ202" s="12"/>
      <c r="AR202" s="12"/>
      <c r="AS202" s="12"/>
      <c r="AT202" s="12"/>
      <c r="AU202" s="12"/>
      <c r="AV202" s="12"/>
      <c r="AW202" s="13">
        <f t="shared" si="79"/>
        <v>0</v>
      </c>
      <c r="AX202" s="14">
        <f t="shared" si="80"/>
        <v>0</v>
      </c>
      <c r="AY202" s="14">
        <f t="shared" si="81"/>
        <v>2575</v>
      </c>
      <c r="AZ202" s="14">
        <f t="shared" si="82"/>
        <v>38471.529411764706</v>
      </c>
      <c r="BA202" s="14">
        <f t="shared" si="83"/>
        <v>0</v>
      </c>
      <c r="BB202" s="14">
        <f t="shared" si="84"/>
        <v>0</v>
      </c>
      <c r="BC202" s="14">
        <f t="shared" si="85"/>
        <v>0</v>
      </c>
      <c r="BD202" s="14">
        <f t="shared" si="86"/>
        <v>0</v>
      </c>
      <c r="BE202" s="14">
        <f t="shared" si="87"/>
        <v>0</v>
      </c>
      <c r="BF202" s="14">
        <f t="shared" si="88"/>
        <v>0</v>
      </c>
      <c r="BG202" s="15"/>
    </row>
    <row r="203" spans="1:59" s="24" customFormat="1" ht="21" customHeight="1" x14ac:dyDescent="0.2">
      <c r="A203" s="7">
        <v>1</v>
      </c>
      <c r="B203" s="23"/>
      <c r="C203" s="66"/>
      <c r="D203" s="66"/>
      <c r="E203" s="18" t="s">
        <v>19</v>
      </c>
      <c r="F203" s="18"/>
      <c r="G203" s="18">
        <v>36844330.105440006</v>
      </c>
      <c r="H203" s="18">
        <v>471403.57968000002</v>
      </c>
      <c r="I203" s="18">
        <v>36372926.525760002</v>
      </c>
      <c r="J203" s="18"/>
      <c r="K203" s="18"/>
      <c r="L203" s="18"/>
      <c r="M203" s="18"/>
      <c r="N203" s="18"/>
      <c r="O203" s="18"/>
      <c r="P203" s="18">
        <v>36844330.105440006</v>
      </c>
      <c r="Q203" s="18"/>
      <c r="R203" s="18">
        <v>1318771.4918400003</v>
      </c>
      <c r="S203" s="18">
        <v>22053.968639999999</v>
      </c>
      <c r="T203" s="18">
        <v>1296717.5232000002</v>
      </c>
      <c r="U203" s="18"/>
      <c r="V203" s="18"/>
      <c r="W203" s="18"/>
      <c r="X203" s="18"/>
      <c r="Y203" s="18"/>
      <c r="Z203" s="18"/>
      <c r="AA203" s="18">
        <v>1318771.4918400003</v>
      </c>
      <c r="AB203" s="18"/>
      <c r="AC203" s="18">
        <v>20980373.071679998</v>
      </c>
      <c r="AD203" s="18">
        <v>297728.57664000004</v>
      </c>
      <c r="AE203" s="18">
        <v>20682644.495039999</v>
      </c>
      <c r="AF203" s="18"/>
      <c r="AG203" s="18"/>
      <c r="AH203" s="18"/>
      <c r="AI203" s="18"/>
      <c r="AJ203" s="18"/>
      <c r="AK203" s="18"/>
      <c r="AL203" s="18">
        <v>20980373.071679998</v>
      </c>
      <c r="AM203" s="18"/>
      <c r="AN203" s="18">
        <v>7070774.5310400007</v>
      </c>
      <c r="AO203" s="18">
        <v>587186.91503999999</v>
      </c>
      <c r="AP203" s="18">
        <v>6483587.6160000004</v>
      </c>
      <c r="AQ203" s="18"/>
      <c r="AR203" s="18"/>
      <c r="AS203" s="18"/>
      <c r="AT203" s="18"/>
      <c r="AU203" s="18"/>
      <c r="AV203" s="18"/>
      <c r="AW203" s="19">
        <f t="shared" si="79"/>
        <v>0</v>
      </c>
      <c r="AX203" s="20">
        <f t="shared" si="80"/>
        <v>66214249.200000003</v>
      </c>
      <c r="AY203" s="20">
        <f t="shared" si="81"/>
        <v>1378373.04</v>
      </c>
      <c r="AZ203" s="20">
        <f t="shared" si="82"/>
        <v>64835876.160000004</v>
      </c>
      <c r="BA203" s="20">
        <f t="shared" si="83"/>
        <v>0</v>
      </c>
      <c r="BB203" s="20">
        <f t="shared" si="84"/>
        <v>0</v>
      </c>
      <c r="BC203" s="20">
        <f t="shared" si="85"/>
        <v>0</v>
      </c>
      <c r="BD203" s="20">
        <f t="shared" si="86"/>
        <v>0</v>
      </c>
      <c r="BE203" s="20">
        <f t="shared" si="87"/>
        <v>0</v>
      </c>
      <c r="BF203" s="20">
        <f t="shared" si="88"/>
        <v>0</v>
      </c>
      <c r="BG203" s="21">
        <f t="shared" ref="BG203:BG231" si="89">BF203+BC203+BB203+AX203+AW203</f>
        <v>66214249.200000003</v>
      </c>
    </row>
    <row r="204" spans="1:59" s="16" customFormat="1" ht="18" customHeight="1" x14ac:dyDescent="0.2">
      <c r="A204" s="7">
        <v>1</v>
      </c>
      <c r="B204" s="11" t="s">
        <v>167</v>
      </c>
      <c r="C204" s="65">
        <v>103</v>
      </c>
      <c r="D204" s="65" t="s">
        <v>168</v>
      </c>
      <c r="E204" s="12" t="s">
        <v>18</v>
      </c>
      <c r="F204" s="12"/>
      <c r="G204" s="12"/>
      <c r="H204" s="12">
        <v>17208</v>
      </c>
      <c r="I204" s="12">
        <v>20435</v>
      </c>
      <c r="J204" s="12"/>
      <c r="K204" s="12"/>
      <c r="L204" s="12"/>
      <c r="M204" s="12"/>
      <c r="N204" s="12"/>
      <c r="O204" s="12"/>
      <c r="P204" s="12"/>
      <c r="Q204" s="12"/>
      <c r="R204" s="12"/>
      <c r="S204" s="12">
        <v>435</v>
      </c>
      <c r="T204" s="12">
        <v>341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>
        <v>2911</v>
      </c>
      <c r="AE204" s="12">
        <v>4690</v>
      </c>
      <c r="AF204" s="12"/>
      <c r="AG204" s="12"/>
      <c r="AH204" s="12"/>
      <c r="AI204" s="12"/>
      <c r="AJ204" s="12"/>
      <c r="AK204" s="12"/>
      <c r="AL204" s="12"/>
      <c r="AM204" s="12"/>
      <c r="AN204" s="12"/>
      <c r="AO204" s="12">
        <v>1173</v>
      </c>
      <c r="AP204" s="12">
        <v>2955.8823529411748</v>
      </c>
      <c r="AQ204" s="12"/>
      <c r="AR204" s="12"/>
      <c r="AS204" s="12"/>
      <c r="AT204" s="12"/>
      <c r="AU204" s="12"/>
      <c r="AV204" s="12"/>
      <c r="AW204" s="13">
        <f t="shared" si="79"/>
        <v>0</v>
      </c>
      <c r="AX204" s="14">
        <f t="shared" si="80"/>
        <v>0</v>
      </c>
      <c r="AY204" s="14">
        <f t="shared" si="81"/>
        <v>21727</v>
      </c>
      <c r="AZ204" s="14">
        <f t="shared" si="82"/>
        <v>28421.882352941175</v>
      </c>
      <c r="BA204" s="14">
        <f t="shared" si="83"/>
        <v>0</v>
      </c>
      <c r="BB204" s="14">
        <f t="shared" si="84"/>
        <v>0</v>
      </c>
      <c r="BC204" s="14">
        <f t="shared" si="85"/>
        <v>0</v>
      </c>
      <c r="BD204" s="14">
        <f t="shared" si="86"/>
        <v>0</v>
      </c>
      <c r="BE204" s="14">
        <f t="shared" si="87"/>
        <v>0</v>
      </c>
      <c r="BF204" s="14">
        <f t="shared" si="88"/>
        <v>0</v>
      </c>
      <c r="BG204" s="15"/>
    </row>
    <row r="205" spans="1:59" s="24" customFormat="1" ht="19.899999999999999" customHeight="1" x14ac:dyDescent="0.2">
      <c r="A205" s="7">
        <v>1</v>
      </c>
      <c r="B205" s="23"/>
      <c r="C205" s="66"/>
      <c r="D205" s="66"/>
      <c r="E205" s="18" t="s">
        <v>19</v>
      </c>
      <c r="F205" s="18"/>
      <c r="G205" s="18">
        <v>43651563.755940005</v>
      </c>
      <c r="H205" s="18">
        <v>9211998.5337600019</v>
      </c>
      <c r="I205" s="18">
        <v>34439565.222180001</v>
      </c>
      <c r="J205" s="18"/>
      <c r="K205" s="18"/>
      <c r="L205" s="18"/>
      <c r="M205" s="18"/>
      <c r="N205" s="18"/>
      <c r="O205" s="18"/>
      <c r="P205" s="18">
        <v>43651563.755940005</v>
      </c>
      <c r="Q205" s="18"/>
      <c r="R205" s="18">
        <v>807417.30023999989</v>
      </c>
      <c r="S205" s="18">
        <v>232626.22560000003</v>
      </c>
      <c r="T205" s="18">
        <v>574791.07463999989</v>
      </c>
      <c r="U205" s="18"/>
      <c r="V205" s="18"/>
      <c r="W205" s="18"/>
      <c r="X205" s="18"/>
      <c r="Y205" s="18"/>
      <c r="Z205" s="18"/>
      <c r="AA205" s="18">
        <v>807417.30023999989</v>
      </c>
      <c r="AB205" s="18"/>
      <c r="AC205" s="18">
        <v>9461972.9878199995</v>
      </c>
      <c r="AD205" s="18">
        <v>1558595.7115200001</v>
      </c>
      <c r="AE205" s="18">
        <v>7903377.2763</v>
      </c>
      <c r="AF205" s="18"/>
      <c r="AG205" s="18"/>
      <c r="AH205" s="18"/>
      <c r="AI205" s="18"/>
      <c r="AJ205" s="18"/>
      <c r="AK205" s="18"/>
      <c r="AL205" s="18">
        <v>9461972.9878199995</v>
      </c>
      <c r="AM205" s="18"/>
      <c r="AN205" s="18">
        <v>5609613.4560000002</v>
      </c>
      <c r="AO205" s="18">
        <v>628090.80912000011</v>
      </c>
      <c r="AP205" s="18">
        <v>4981522.6468799999</v>
      </c>
      <c r="AQ205" s="18"/>
      <c r="AR205" s="18"/>
      <c r="AS205" s="18"/>
      <c r="AT205" s="18"/>
      <c r="AU205" s="18"/>
      <c r="AV205" s="18"/>
      <c r="AW205" s="19">
        <f t="shared" si="79"/>
        <v>0</v>
      </c>
      <c r="AX205" s="20">
        <f t="shared" si="80"/>
        <v>59530567.500000007</v>
      </c>
      <c r="AY205" s="20">
        <f t="shared" si="81"/>
        <v>11631311.280000001</v>
      </c>
      <c r="AZ205" s="20">
        <f t="shared" si="82"/>
        <v>47899256.219999999</v>
      </c>
      <c r="BA205" s="20">
        <f t="shared" si="83"/>
        <v>0</v>
      </c>
      <c r="BB205" s="20">
        <f t="shared" si="84"/>
        <v>0</v>
      </c>
      <c r="BC205" s="20">
        <f t="shared" si="85"/>
        <v>0</v>
      </c>
      <c r="BD205" s="20">
        <f t="shared" si="86"/>
        <v>0</v>
      </c>
      <c r="BE205" s="20">
        <f t="shared" si="87"/>
        <v>0</v>
      </c>
      <c r="BF205" s="20">
        <f t="shared" si="88"/>
        <v>0</v>
      </c>
      <c r="BG205" s="21">
        <f t="shared" si="89"/>
        <v>59530567.500000007</v>
      </c>
    </row>
    <row r="206" spans="1:59" s="16" customFormat="1" ht="16.5" customHeight="1" x14ac:dyDescent="0.2">
      <c r="A206" s="7">
        <v>1</v>
      </c>
      <c r="B206" s="11" t="s">
        <v>169</v>
      </c>
      <c r="C206" s="65">
        <v>104</v>
      </c>
      <c r="D206" s="65" t="s">
        <v>170</v>
      </c>
      <c r="E206" s="12" t="s">
        <v>18</v>
      </c>
      <c r="F206" s="12"/>
      <c r="G206" s="12"/>
      <c r="H206" s="12">
        <v>31550</v>
      </c>
      <c r="I206" s="12"/>
      <c r="J206" s="12"/>
      <c r="K206" s="12"/>
      <c r="L206" s="12">
        <v>3788</v>
      </c>
      <c r="M206" s="12">
        <v>64</v>
      </c>
      <c r="N206" s="12"/>
      <c r="O206" s="12">
        <v>1626</v>
      </c>
      <c r="P206" s="12"/>
      <c r="Q206" s="12"/>
      <c r="R206" s="12"/>
      <c r="S206" s="12">
        <v>1100</v>
      </c>
      <c r="T206" s="12"/>
      <c r="U206" s="12"/>
      <c r="V206" s="12"/>
      <c r="W206" s="12">
        <v>92</v>
      </c>
      <c r="X206" s="12"/>
      <c r="Y206" s="12"/>
      <c r="Z206" s="12">
        <v>76</v>
      </c>
      <c r="AA206" s="12"/>
      <c r="AB206" s="12"/>
      <c r="AC206" s="12"/>
      <c r="AD206" s="12">
        <v>11950</v>
      </c>
      <c r="AE206" s="12"/>
      <c r="AF206" s="12"/>
      <c r="AG206" s="12"/>
      <c r="AH206" s="12">
        <v>1838</v>
      </c>
      <c r="AI206" s="12">
        <v>28</v>
      </c>
      <c r="AJ206" s="12"/>
      <c r="AK206" s="12">
        <v>670</v>
      </c>
      <c r="AL206" s="12"/>
      <c r="AM206" s="12"/>
      <c r="AN206" s="12"/>
      <c r="AO206" s="12">
        <v>5400</v>
      </c>
      <c r="AP206" s="12"/>
      <c r="AQ206" s="12"/>
      <c r="AR206" s="12"/>
      <c r="AS206" s="12">
        <v>598</v>
      </c>
      <c r="AT206" s="12">
        <v>8</v>
      </c>
      <c r="AU206" s="12"/>
      <c r="AV206" s="12">
        <v>320</v>
      </c>
      <c r="AW206" s="13">
        <f t="shared" si="79"/>
        <v>0</v>
      </c>
      <c r="AX206" s="14">
        <f t="shared" si="80"/>
        <v>0</v>
      </c>
      <c r="AY206" s="14">
        <f t="shared" si="81"/>
        <v>50000</v>
      </c>
      <c r="AZ206" s="14">
        <f t="shared" si="82"/>
        <v>0</v>
      </c>
      <c r="BA206" s="14">
        <f t="shared" si="83"/>
        <v>0</v>
      </c>
      <c r="BB206" s="14">
        <f t="shared" si="84"/>
        <v>0</v>
      </c>
      <c r="BC206" s="14">
        <f t="shared" si="85"/>
        <v>6316</v>
      </c>
      <c r="BD206" s="14">
        <f t="shared" si="86"/>
        <v>100</v>
      </c>
      <c r="BE206" s="14">
        <f t="shared" si="87"/>
        <v>0</v>
      </c>
      <c r="BF206" s="14">
        <f t="shared" si="88"/>
        <v>2692</v>
      </c>
      <c r="BG206" s="15"/>
    </row>
    <row r="207" spans="1:59" s="24" customFormat="1" ht="18" customHeight="1" x14ac:dyDescent="0.2">
      <c r="A207" s="7">
        <v>1</v>
      </c>
      <c r="B207" s="23"/>
      <c r="C207" s="66"/>
      <c r="D207" s="66"/>
      <c r="E207" s="18" t="s">
        <v>19</v>
      </c>
      <c r="F207" s="18"/>
      <c r="G207" s="18">
        <v>143545815.38</v>
      </c>
      <c r="H207" s="18">
        <v>18650782.5</v>
      </c>
      <c r="I207" s="18">
        <v>124895032.88</v>
      </c>
      <c r="J207" s="18"/>
      <c r="K207" s="18"/>
      <c r="L207" s="18">
        <v>395410932.81999999</v>
      </c>
      <c r="M207" s="18">
        <v>9344408.6799999997</v>
      </c>
      <c r="N207" s="18"/>
      <c r="O207" s="18">
        <v>63969814.75</v>
      </c>
      <c r="P207" s="18">
        <v>602926562.95000005</v>
      </c>
      <c r="Q207" s="18"/>
      <c r="R207" s="18">
        <v>5121730.97</v>
      </c>
      <c r="S207" s="18">
        <v>650265</v>
      </c>
      <c r="T207" s="18">
        <v>4471465.97</v>
      </c>
      <c r="U207" s="18"/>
      <c r="V207" s="18"/>
      <c r="W207" s="18">
        <v>10329539.109999999</v>
      </c>
      <c r="X207" s="18"/>
      <c r="Y207" s="18"/>
      <c r="Z207" s="18">
        <v>2597758.9700000002</v>
      </c>
      <c r="AA207" s="18">
        <v>18049029.050000001</v>
      </c>
      <c r="AB207" s="18"/>
      <c r="AC207" s="18">
        <v>61551796.159999996</v>
      </c>
      <c r="AD207" s="18">
        <v>7064242.5</v>
      </c>
      <c r="AE207" s="18">
        <v>54487553.659999996</v>
      </c>
      <c r="AF207" s="18"/>
      <c r="AG207" s="18"/>
      <c r="AH207" s="18">
        <v>194447409</v>
      </c>
      <c r="AI207" s="18">
        <v>3996531.71</v>
      </c>
      <c r="AJ207" s="18"/>
      <c r="AK207" s="18">
        <v>29549508.34</v>
      </c>
      <c r="AL207" s="18">
        <v>285548713.5</v>
      </c>
      <c r="AM207" s="18"/>
      <c r="AN207" s="18">
        <v>24373528.960000001</v>
      </c>
      <c r="AO207" s="18">
        <v>3192210</v>
      </c>
      <c r="AP207" s="18">
        <v>21181318.960000001</v>
      </c>
      <c r="AQ207" s="18"/>
      <c r="AR207" s="18"/>
      <c r="AS207" s="18">
        <v>59784326.630000003</v>
      </c>
      <c r="AT207" s="18">
        <v>1035072.96</v>
      </c>
      <c r="AU207" s="18"/>
      <c r="AV207" s="18">
        <v>12122875.220000001</v>
      </c>
      <c r="AW207" s="19">
        <f t="shared" si="79"/>
        <v>0</v>
      </c>
      <c r="AX207" s="20">
        <f t="shared" si="80"/>
        <v>234592871.47</v>
      </c>
      <c r="AY207" s="20">
        <f t="shared" si="81"/>
        <v>29557500</v>
      </c>
      <c r="AZ207" s="20">
        <f t="shared" si="82"/>
        <v>205035371.47</v>
      </c>
      <c r="BA207" s="20">
        <f t="shared" si="83"/>
        <v>0</v>
      </c>
      <c r="BB207" s="20">
        <f t="shared" si="84"/>
        <v>0</v>
      </c>
      <c r="BC207" s="20">
        <f t="shared" si="85"/>
        <v>659972207.55999994</v>
      </c>
      <c r="BD207" s="20">
        <f t="shared" si="86"/>
        <v>14376013.35</v>
      </c>
      <c r="BE207" s="20">
        <f t="shared" si="87"/>
        <v>0</v>
      </c>
      <c r="BF207" s="20">
        <f t="shared" si="88"/>
        <v>108239957.28</v>
      </c>
      <c r="BG207" s="21">
        <f t="shared" si="89"/>
        <v>1002805036.3099999</v>
      </c>
    </row>
    <row r="208" spans="1:59" s="16" customFormat="1" ht="30.75" customHeight="1" x14ac:dyDescent="0.2">
      <c r="A208" s="7">
        <v>1</v>
      </c>
      <c r="B208" s="11" t="s">
        <v>171</v>
      </c>
      <c r="C208" s="65">
        <v>105</v>
      </c>
      <c r="D208" s="65" t="s">
        <v>172</v>
      </c>
      <c r="E208" s="12" t="s">
        <v>18</v>
      </c>
      <c r="F208" s="12"/>
      <c r="G208" s="12"/>
      <c r="H208" s="12">
        <v>614</v>
      </c>
      <c r="I208" s="12"/>
      <c r="J208" s="12"/>
      <c r="K208" s="12"/>
      <c r="L208" s="12">
        <v>2908</v>
      </c>
      <c r="M208" s="12">
        <v>180</v>
      </c>
      <c r="N208" s="12"/>
      <c r="O208" s="12">
        <v>2350</v>
      </c>
      <c r="P208" s="12"/>
      <c r="Q208" s="12"/>
      <c r="R208" s="12"/>
      <c r="S208" s="12">
        <v>32</v>
      </c>
      <c r="T208" s="12"/>
      <c r="U208" s="12"/>
      <c r="V208" s="12"/>
      <c r="W208" s="12">
        <v>86</v>
      </c>
      <c r="X208" s="12">
        <v>4</v>
      </c>
      <c r="Y208" s="12"/>
      <c r="Z208" s="12">
        <v>106</v>
      </c>
      <c r="AA208" s="12"/>
      <c r="AB208" s="12"/>
      <c r="AC208" s="12"/>
      <c r="AD208" s="12">
        <v>264</v>
      </c>
      <c r="AE208" s="12"/>
      <c r="AF208" s="12"/>
      <c r="AG208" s="12"/>
      <c r="AH208" s="12">
        <v>1136</v>
      </c>
      <c r="AI208" s="12">
        <v>78</v>
      </c>
      <c r="AJ208" s="12"/>
      <c r="AK208" s="12">
        <v>1032</v>
      </c>
      <c r="AL208" s="12"/>
      <c r="AM208" s="12"/>
      <c r="AN208" s="12"/>
      <c r="AO208" s="12">
        <v>90</v>
      </c>
      <c r="AP208" s="12"/>
      <c r="AQ208" s="12"/>
      <c r="AR208" s="12"/>
      <c r="AS208" s="12">
        <v>422</v>
      </c>
      <c r="AT208" s="12">
        <v>38</v>
      </c>
      <c r="AU208" s="12"/>
      <c r="AV208" s="12">
        <v>436</v>
      </c>
      <c r="AW208" s="13">
        <f t="shared" si="79"/>
        <v>0</v>
      </c>
      <c r="AX208" s="14">
        <f t="shared" si="80"/>
        <v>0</v>
      </c>
      <c r="AY208" s="14">
        <f t="shared" si="81"/>
        <v>1000</v>
      </c>
      <c r="AZ208" s="14">
        <f t="shared" si="82"/>
        <v>0</v>
      </c>
      <c r="BA208" s="14">
        <f t="shared" si="83"/>
        <v>0</v>
      </c>
      <c r="BB208" s="14">
        <f t="shared" si="84"/>
        <v>0</v>
      </c>
      <c r="BC208" s="14">
        <f t="shared" si="85"/>
        <v>4552</v>
      </c>
      <c r="BD208" s="14">
        <f t="shared" si="86"/>
        <v>300</v>
      </c>
      <c r="BE208" s="14">
        <f t="shared" si="87"/>
        <v>0</v>
      </c>
      <c r="BF208" s="14">
        <f t="shared" si="88"/>
        <v>3924</v>
      </c>
      <c r="BG208" s="15"/>
    </row>
    <row r="209" spans="1:59" s="24" customFormat="1" ht="39" customHeight="1" x14ac:dyDescent="0.2">
      <c r="A209" s="7">
        <v>1</v>
      </c>
      <c r="B209" s="23"/>
      <c r="C209" s="66"/>
      <c r="D209" s="66"/>
      <c r="E209" s="18" t="s">
        <v>19</v>
      </c>
      <c r="F209" s="18"/>
      <c r="G209" s="18">
        <v>3038744.07</v>
      </c>
      <c r="H209" s="18">
        <v>3038744.07</v>
      </c>
      <c r="I209" s="18"/>
      <c r="J209" s="18"/>
      <c r="K209" s="18"/>
      <c r="L209" s="18">
        <v>181131421.75999999</v>
      </c>
      <c r="M209" s="18">
        <v>14443326.029999999</v>
      </c>
      <c r="N209" s="18"/>
      <c r="O209" s="18">
        <v>86871456.670000002</v>
      </c>
      <c r="P209" s="18">
        <v>271041622.5</v>
      </c>
      <c r="Q209" s="18"/>
      <c r="R209" s="18">
        <v>93240.91</v>
      </c>
      <c r="S209" s="18">
        <v>93240.91</v>
      </c>
      <c r="T209" s="18"/>
      <c r="U209" s="18"/>
      <c r="V209" s="18"/>
      <c r="W209" s="18">
        <v>4876384.03</v>
      </c>
      <c r="X209" s="18">
        <v>483054.38</v>
      </c>
      <c r="Y209" s="18"/>
      <c r="Z209" s="18">
        <v>4054001.31</v>
      </c>
      <c r="AA209" s="18">
        <v>9023626.25</v>
      </c>
      <c r="AB209" s="18"/>
      <c r="AC209" s="18">
        <v>1112477.95</v>
      </c>
      <c r="AD209" s="18">
        <v>1112477.95</v>
      </c>
      <c r="AE209" s="18"/>
      <c r="AF209" s="18"/>
      <c r="AG209" s="18"/>
      <c r="AH209" s="18">
        <v>72599903.230000004</v>
      </c>
      <c r="AI209" s="18">
        <v>6183096.0899999999</v>
      </c>
      <c r="AJ209" s="18"/>
      <c r="AK209" s="18">
        <v>38223440.939999998</v>
      </c>
      <c r="AL209" s="18">
        <v>111935822.12</v>
      </c>
      <c r="AM209" s="18"/>
      <c r="AN209" s="18">
        <v>464671.27</v>
      </c>
      <c r="AO209" s="18">
        <v>464671.27</v>
      </c>
      <c r="AP209" s="18"/>
      <c r="AQ209" s="18"/>
      <c r="AR209" s="18"/>
      <c r="AS209" s="18">
        <v>23976166.260000002</v>
      </c>
      <c r="AT209" s="18">
        <v>3043242.61</v>
      </c>
      <c r="AU209" s="18"/>
      <c r="AV209" s="18">
        <v>15636862.199999999</v>
      </c>
      <c r="AW209" s="19">
        <f t="shared" si="79"/>
        <v>0</v>
      </c>
      <c r="AX209" s="20">
        <f t="shared" si="80"/>
        <v>4709134.1999999993</v>
      </c>
      <c r="AY209" s="20">
        <f t="shared" si="81"/>
        <v>4709134.1999999993</v>
      </c>
      <c r="AZ209" s="20">
        <f t="shared" si="82"/>
        <v>0</v>
      </c>
      <c r="BA209" s="20">
        <f t="shared" si="83"/>
        <v>0</v>
      </c>
      <c r="BB209" s="20">
        <f t="shared" si="84"/>
        <v>0</v>
      </c>
      <c r="BC209" s="20">
        <f t="shared" si="85"/>
        <v>282583875.27999997</v>
      </c>
      <c r="BD209" s="20">
        <f t="shared" si="86"/>
        <v>24152719.109999999</v>
      </c>
      <c r="BE209" s="20">
        <f t="shared" si="87"/>
        <v>0</v>
      </c>
      <c r="BF209" s="20">
        <f t="shared" si="88"/>
        <v>144785761.12</v>
      </c>
      <c r="BG209" s="21">
        <f t="shared" si="89"/>
        <v>432078770.59999996</v>
      </c>
    </row>
    <row r="210" spans="1:59" s="16" customFormat="1" ht="21" customHeight="1" x14ac:dyDescent="0.2">
      <c r="A210" s="7">
        <v>1</v>
      </c>
      <c r="B210" s="11" t="s">
        <v>173</v>
      </c>
      <c r="C210" s="65">
        <v>106</v>
      </c>
      <c r="D210" s="65" t="s">
        <v>174</v>
      </c>
      <c r="E210" s="12" t="s">
        <v>18</v>
      </c>
      <c r="F210" s="12"/>
      <c r="G210" s="12"/>
      <c r="H210" s="12">
        <v>4863</v>
      </c>
      <c r="I210" s="12">
        <v>947</v>
      </c>
      <c r="J210" s="12">
        <v>61</v>
      </c>
      <c r="K210" s="12"/>
      <c r="L210" s="12">
        <v>278</v>
      </c>
      <c r="M210" s="12"/>
      <c r="N210" s="12"/>
      <c r="O210" s="12"/>
      <c r="P210" s="12"/>
      <c r="Q210" s="12"/>
      <c r="R210" s="12"/>
      <c r="S210" s="12">
        <v>148</v>
      </c>
      <c r="T210" s="12">
        <v>29</v>
      </c>
      <c r="U210" s="12">
        <v>11</v>
      </c>
      <c r="V210" s="12"/>
      <c r="W210" s="12">
        <v>4</v>
      </c>
      <c r="X210" s="12"/>
      <c r="Y210" s="12"/>
      <c r="Z210" s="12"/>
      <c r="AA210" s="12"/>
      <c r="AB210" s="12"/>
      <c r="AC210" s="12"/>
      <c r="AD210" s="12">
        <v>1850</v>
      </c>
      <c r="AE210" s="12">
        <v>360</v>
      </c>
      <c r="AF210" s="12">
        <v>17</v>
      </c>
      <c r="AG210" s="12"/>
      <c r="AH210" s="12">
        <v>68</v>
      </c>
      <c r="AI210" s="12"/>
      <c r="AJ210" s="12"/>
      <c r="AK210" s="12"/>
      <c r="AL210" s="12"/>
      <c r="AM210" s="12"/>
      <c r="AN210" s="12"/>
      <c r="AO210" s="12">
        <v>843</v>
      </c>
      <c r="AP210" s="12">
        <v>164</v>
      </c>
      <c r="AQ210" s="12">
        <v>11</v>
      </c>
      <c r="AR210" s="12"/>
      <c r="AS210" s="12">
        <v>40</v>
      </c>
      <c r="AT210" s="12"/>
      <c r="AU210" s="12"/>
      <c r="AV210" s="12"/>
      <c r="AW210" s="13">
        <f t="shared" si="79"/>
        <v>0</v>
      </c>
      <c r="AX210" s="14">
        <f t="shared" si="80"/>
        <v>0</v>
      </c>
      <c r="AY210" s="14">
        <f t="shared" si="81"/>
        <v>7704</v>
      </c>
      <c r="AZ210" s="14">
        <f t="shared" si="82"/>
        <v>1500</v>
      </c>
      <c r="BA210" s="14">
        <f t="shared" si="83"/>
        <v>100</v>
      </c>
      <c r="BB210" s="14">
        <f t="shared" si="84"/>
        <v>0</v>
      </c>
      <c r="BC210" s="14">
        <f t="shared" si="85"/>
        <v>390</v>
      </c>
      <c r="BD210" s="14">
        <f t="shared" si="86"/>
        <v>0</v>
      </c>
      <c r="BE210" s="14">
        <f t="shared" si="87"/>
        <v>0</v>
      </c>
      <c r="BF210" s="14">
        <f t="shared" si="88"/>
        <v>0</v>
      </c>
      <c r="BG210" s="15"/>
    </row>
    <row r="211" spans="1:59" s="24" customFormat="1" ht="21" customHeight="1" x14ac:dyDescent="0.2">
      <c r="A211" s="7">
        <v>1</v>
      </c>
      <c r="B211" s="23"/>
      <c r="C211" s="66"/>
      <c r="D211" s="66"/>
      <c r="E211" s="18" t="s">
        <v>19</v>
      </c>
      <c r="F211" s="18"/>
      <c r="G211" s="18">
        <v>8478661.2019999996</v>
      </c>
      <c r="H211" s="18">
        <v>5565695.46</v>
      </c>
      <c r="I211" s="18">
        <v>2863412.42</v>
      </c>
      <c r="J211" s="18">
        <v>49553.322</v>
      </c>
      <c r="K211" s="18"/>
      <c r="L211" s="18">
        <v>9381441.6899999995</v>
      </c>
      <c r="M211" s="18"/>
      <c r="N211" s="18"/>
      <c r="O211" s="18"/>
      <c r="P211" s="18">
        <v>17860102.891999997</v>
      </c>
      <c r="Q211" s="18"/>
      <c r="R211" s="18">
        <v>264844.10200000001</v>
      </c>
      <c r="S211" s="18">
        <v>168930.98</v>
      </c>
      <c r="T211" s="18">
        <v>86910.8</v>
      </c>
      <c r="U211" s="18">
        <v>9002.3220000000001</v>
      </c>
      <c r="V211" s="18"/>
      <c r="W211" s="18">
        <v>26205.14</v>
      </c>
      <c r="X211" s="18"/>
      <c r="Y211" s="18"/>
      <c r="Z211" s="18"/>
      <c r="AA211" s="18">
        <v>291049.24200000003</v>
      </c>
      <c r="AB211" s="18"/>
      <c r="AC211" s="18">
        <v>3220354.7740000002</v>
      </c>
      <c r="AD211" s="18">
        <v>2117440.21</v>
      </c>
      <c r="AE211" s="18">
        <v>1089370.53</v>
      </c>
      <c r="AF211" s="18">
        <v>13544.034</v>
      </c>
      <c r="AG211" s="18"/>
      <c r="AH211" s="18">
        <v>2201232.13</v>
      </c>
      <c r="AI211" s="18"/>
      <c r="AJ211" s="18"/>
      <c r="AK211" s="18"/>
      <c r="AL211" s="18">
        <v>5421586.9040000001</v>
      </c>
      <c r="AM211" s="18"/>
      <c r="AN211" s="18">
        <v>1469839.362</v>
      </c>
      <c r="AO211" s="18">
        <v>964582.99</v>
      </c>
      <c r="AP211" s="18">
        <v>496254.05</v>
      </c>
      <c r="AQ211" s="18">
        <v>9002.3220000000001</v>
      </c>
      <c r="AR211" s="18"/>
      <c r="AS211" s="18">
        <v>1493693.23</v>
      </c>
      <c r="AT211" s="18"/>
      <c r="AU211" s="18"/>
      <c r="AV211" s="18"/>
      <c r="AW211" s="19">
        <f t="shared" si="79"/>
        <v>0</v>
      </c>
      <c r="AX211" s="20">
        <f t="shared" si="80"/>
        <v>13433699.439999999</v>
      </c>
      <c r="AY211" s="20">
        <f t="shared" si="81"/>
        <v>8816649.6400000006</v>
      </c>
      <c r="AZ211" s="20">
        <f t="shared" si="82"/>
        <v>4535947.8</v>
      </c>
      <c r="BA211" s="20">
        <f t="shared" si="83"/>
        <v>81102</v>
      </c>
      <c r="BB211" s="20">
        <f t="shared" si="84"/>
        <v>0</v>
      </c>
      <c r="BC211" s="20">
        <f t="shared" si="85"/>
        <v>13102572.189999999</v>
      </c>
      <c r="BD211" s="20">
        <f t="shared" si="86"/>
        <v>0</v>
      </c>
      <c r="BE211" s="20">
        <f t="shared" si="87"/>
        <v>0</v>
      </c>
      <c r="BF211" s="20">
        <f t="shared" si="88"/>
        <v>0</v>
      </c>
      <c r="BG211" s="21">
        <f t="shared" si="89"/>
        <v>26536271.629999999</v>
      </c>
    </row>
    <row r="212" spans="1:59" s="16" customFormat="1" ht="25.5" customHeight="1" x14ac:dyDescent="0.2">
      <c r="A212" s="7">
        <v>1</v>
      </c>
      <c r="B212" s="11" t="s">
        <v>175</v>
      </c>
      <c r="C212" s="65">
        <v>107</v>
      </c>
      <c r="D212" s="65" t="s">
        <v>176</v>
      </c>
      <c r="E212" s="12" t="s">
        <v>18</v>
      </c>
      <c r="F212" s="12"/>
      <c r="G212" s="12"/>
      <c r="H212" s="12">
        <v>8202</v>
      </c>
      <c r="I212" s="12"/>
      <c r="J212" s="12"/>
      <c r="K212" s="12"/>
      <c r="L212" s="12">
        <v>1044</v>
      </c>
      <c r="M212" s="12">
        <v>668</v>
      </c>
      <c r="N212" s="12"/>
      <c r="O212" s="12"/>
      <c r="P212" s="12"/>
      <c r="Q212" s="12"/>
      <c r="R212" s="12"/>
      <c r="S212" s="12">
        <v>224</v>
      </c>
      <c r="T212" s="12"/>
      <c r="U212" s="12"/>
      <c r="V212" s="12"/>
      <c r="W212" s="12">
        <v>24</v>
      </c>
      <c r="X212" s="12">
        <v>18</v>
      </c>
      <c r="Y212" s="12"/>
      <c r="Z212" s="12"/>
      <c r="AA212" s="12"/>
      <c r="AB212" s="12"/>
      <c r="AC212" s="12"/>
      <c r="AD212" s="12">
        <v>3198</v>
      </c>
      <c r="AE212" s="12"/>
      <c r="AF212" s="12"/>
      <c r="AG212" s="12"/>
      <c r="AH212" s="12">
        <v>518</v>
      </c>
      <c r="AI212" s="12">
        <v>318</v>
      </c>
      <c r="AJ212" s="12"/>
      <c r="AK212" s="12"/>
      <c r="AL212" s="12"/>
      <c r="AM212" s="12"/>
      <c r="AN212" s="12"/>
      <c r="AO212" s="12">
        <v>1276</v>
      </c>
      <c r="AP212" s="12"/>
      <c r="AQ212" s="12"/>
      <c r="AR212" s="12"/>
      <c r="AS212" s="12">
        <v>148</v>
      </c>
      <c r="AT212" s="12">
        <v>124</v>
      </c>
      <c r="AU212" s="12"/>
      <c r="AV212" s="12"/>
      <c r="AW212" s="13">
        <f t="shared" ref="AW212:AW225" si="90">AM212+AB212+Q212+F212</f>
        <v>0</v>
      </c>
      <c r="AX212" s="14">
        <f t="shared" ref="AX212:AX225" si="91">AN212+AC212+R212+G212</f>
        <v>0</v>
      </c>
      <c r="AY212" s="14">
        <f t="shared" ref="AY212:AY225" si="92">AO212+AD212+S212+H212</f>
        <v>12900</v>
      </c>
      <c r="AZ212" s="14">
        <f t="shared" ref="AZ212:AZ225" si="93">AP212+AE212+T212+I212</f>
        <v>0</v>
      </c>
      <c r="BA212" s="14">
        <f t="shared" ref="BA212:BA225" si="94">AQ212+AF212+U212+J212</f>
        <v>0</v>
      </c>
      <c r="BB212" s="14">
        <f t="shared" ref="BB212:BB225" si="95">AR212+AG212+V212+K212</f>
        <v>0</v>
      </c>
      <c r="BC212" s="14">
        <f t="shared" ref="BC212:BC225" si="96">AS212+AH212+W212+L212</f>
        <v>1734</v>
      </c>
      <c r="BD212" s="14">
        <f t="shared" ref="BD212:BD225" si="97">AT212+AI212+X212+M212</f>
        <v>1128</v>
      </c>
      <c r="BE212" s="14">
        <f t="shared" ref="BE212:BE225" si="98">AU212+AJ212+Y212+N212</f>
        <v>0</v>
      </c>
      <c r="BF212" s="14">
        <f t="shared" ref="BF212:BF225" si="99">AV212+AK212+Z212+O212</f>
        <v>0</v>
      </c>
      <c r="BG212" s="15"/>
    </row>
    <row r="213" spans="1:59" s="24" customFormat="1" ht="24" customHeight="1" x14ac:dyDescent="0.2">
      <c r="A213" s="7">
        <v>1</v>
      </c>
      <c r="B213" s="23"/>
      <c r="C213" s="66"/>
      <c r="D213" s="66"/>
      <c r="E213" s="18" t="s">
        <v>19</v>
      </c>
      <c r="F213" s="18"/>
      <c r="G213" s="18">
        <v>11687413.710000001</v>
      </c>
      <c r="H213" s="18">
        <v>5247643.43</v>
      </c>
      <c r="I213" s="18">
        <v>6439770.2800000003</v>
      </c>
      <c r="J213" s="18"/>
      <c r="K213" s="18"/>
      <c r="L213" s="18">
        <v>232724315.02000001</v>
      </c>
      <c r="M213" s="18">
        <v>185359234.74000001</v>
      </c>
      <c r="N213" s="18"/>
      <c r="O213" s="18"/>
      <c r="P213" s="18">
        <v>244411728.73000002</v>
      </c>
      <c r="Q213" s="18"/>
      <c r="R213" s="18">
        <v>244581.40000000002</v>
      </c>
      <c r="S213" s="18">
        <v>142266.64000000001</v>
      </c>
      <c r="T213" s="18">
        <v>102314.76</v>
      </c>
      <c r="U213" s="18"/>
      <c r="V213" s="18"/>
      <c r="W213" s="18">
        <v>5033970.2510000002</v>
      </c>
      <c r="X213" s="18">
        <v>4720523.8</v>
      </c>
      <c r="Y213" s="18"/>
      <c r="Z213" s="18"/>
      <c r="AA213" s="18">
        <v>5278551.6510000005</v>
      </c>
      <c r="AB213" s="18"/>
      <c r="AC213" s="18">
        <v>4953727.08</v>
      </c>
      <c r="AD213" s="18">
        <v>2102677.23</v>
      </c>
      <c r="AE213" s="18">
        <v>2851049.85</v>
      </c>
      <c r="AF213" s="18"/>
      <c r="AG213" s="18"/>
      <c r="AH213" s="18">
        <v>115781314.79000001</v>
      </c>
      <c r="AI213" s="18">
        <v>91578161.810000002</v>
      </c>
      <c r="AJ213" s="18"/>
      <c r="AK213" s="18"/>
      <c r="AL213" s="18">
        <v>120735041.87</v>
      </c>
      <c r="AM213" s="18"/>
      <c r="AN213" s="18">
        <v>1766698.72</v>
      </c>
      <c r="AO213" s="18">
        <v>807597.52</v>
      </c>
      <c r="AP213" s="18">
        <v>959101.2</v>
      </c>
      <c r="AQ213" s="18"/>
      <c r="AR213" s="18"/>
      <c r="AS213" s="18">
        <v>33688877.549999997</v>
      </c>
      <c r="AT213" s="18">
        <v>33043666.629999999</v>
      </c>
      <c r="AU213" s="18"/>
      <c r="AV213" s="18"/>
      <c r="AW213" s="19">
        <f t="shared" si="90"/>
        <v>0</v>
      </c>
      <c r="AX213" s="20">
        <f t="shared" si="91"/>
        <v>18652420.91</v>
      </c>
      <c r="AY213" s="20">
        <f t="shared" si="92"/>
        <v>8300184.8200000003</v>
      </c>
      <c r="AZ213" s="20">
        <f t="shared" si="93"/>
        <v>10352236.09</v>
      </c>
      <c r="BA213" s="20">
        <f t="shared" si="94"/>
        <v>0</v>
      </c>
      <c r="BB213" s="20">
        <f t="shared" si="95"/>
        <v>0</v>
      </c>
      <c r="BC213" s="20">
        <f t="shared" si="96"/>
        <v>387228477.611</v>
      </c>
      <c r="BD213" s="20">
        <f t="shared" si="97"/>
        <v>314701586.98000002</v>
      </c>
      <c r="BE213" s="20">
        <f t="shared" si="98"/>
        <v>0</v>
      </c>
      <c r="BF213" s="20">
        <f t="shared" si="99"/>
        <v>0</v>
      </c>
      <c r="BG213" s="21">
        <f t="shared" si="89"/>
        <v>405880898.52100003</v>
      </c>
    </row>
    <row r="214" spans="1:59" s="16" customFormat="1" ht="25.15" customHeight="1" x14ac:dyDescent="0.2">
      <c r="A214" s="7">
        <v>1</v>
      </c>
      <c r="B214" s="11" t="s">
        <v>177</v>
      </c>
      <c r="C214" s="65">
        <v>108</v>
      </c>
      <c r="D214" s="65" t="s">
        <v>178</v>
      </c>
      <c r="E214" s="12" t="s">
        <v>18</v>
      </c>
      <c r="F214" s="12"/>
      <c r="G214" s="12"/>
      <c r="H214" s="12">
        <v>2588</v>
      </c>
      <c r="I214" s="12"/>
      <c r="J214" s="12"/>
      <c r="K214" s="12"/>
      <c r="L214" s="12">
        <v>134</v>
      </c>
      <c r="M214" s="12"/>
      <c r="N214" s="12"/>
      <c r="O214" s="12">
        <v>144</v>
      </c>
      <c r="P214" s="12"/>
      <c r="Q214" s="12"/>
      <c r="R214" s="12"/>
      <c r="S214" s="12">
        <v>108</v>
      </c>
      <c r="T214" s="12"/>
      <c r="U214" s="12"/>
      <c r="V214" s="12"/>
      <c r="W214" s="12">
        <v>8</v>
      </c>
      <c r="X214" s="12"/>
      <c r="Y214" s="12"/>
      <c r="Z214" s="12">
        <v>8</v>
      </c>
      <c r="AA214" s="12"/>
      <c r="AB214" s="12"/>
      <c r="AC214" s="12"/>
      <c r="AD214" s="12">
        <v>592</v>
      </c>
      <c r="AE214" s="12"/>
      <c r="AF214" s="12"/>
      <c r="AG214" s="12"/>
      <c r="AH214" s="12">
        <v>40</v>
      </c>
      <c r="AI214" s="12"/>
      <c r="AJ214" s="12"/>
      <c r="AK214" s="12">
        <v>50</v>
      </c>
      <c r="AL214" s="12"/>
      <c r="AM214" s="12"/>
      <c r="AN214" s="12"/>
      <c r="AO214" s="12">
        <v>562</v>
      </c>
      <c r="AP214" s="12"/>
      <c r="AQ214" s="12"/>
      <c r="AR214" s="12"/>
      <c r="AS214" s="12">
        <v>28</v>
      </c>
      <c r="AT214" s="12"/>
      <c r="AU214" s="12"/>
      <c r="AV214" s="12">
        <v>8</v>
      </c>
      <c r="AW214" s="13">
        <f t="shared" si="90"/>
        <v>0</v>
      </c>
      <c r="AX214" s="14">
        <f t="shared" si="91"/>
        <v>0</v>
      </c>
      <c r="AY214" s="14">
        <f t="shared" si="92"/>
        <v>3850</v>
      </c>
      <c r="AZ214" s="14">
        <f t="shared" si="93"/>
        <v>0</v>
      </c>
      <c r="BA214" s="14">
        <f t="shared" si="94"/>
        <v>0</v>
      </c>
      <c r="BB214" s="14">
        <f t="shared" si="95"/>
        <v>0</v>
      </c>
      <c r="BC214" s="14">
        <f t="shared" si="96"/>
        <v>210</v>
      </c>
      <c r="BD214" s="14">
        <f t="shared" si="97"/>
        <v>0</v>
      </c>
      <c r="BE214" s="14">
        <f t="shared" si="98"/>
        <v>0</v>
      </c>
      <c r="BF214" s="14">
        <f t="shared" si="99"/>
        <v>210</v>
      </c>
      <c r="BG214" s="15"/>
    </row>
    <row r="215" spans="1:59" s="24" customFormat="1" ht="30" customHeight="1" x14ac:dyDescent="0.2">
      <c r="A215" s="7">
        <v>1</v>
      </c>
      <c r="B215" s="23"/>
      <c r="C215" s="66"/>
      <c r="D215" s="66"/>
      <c r="E215" s="18" t="s">
        <v>19</v>
      </c>
      <c r="F215" s="18"/>
      <c r="G215" s="18">
        <v>1529423.28</v>
      </c>
      <c r="H215" s="18">
        <v>1529423.28</v>
      </c>
      <c r="I215" s="18"/>
      <c r="J215" s="18"/>
      <c r="K215" s="18"/>
      <c r="L215" s="18">
        <v>5590830.3300000001</v>
      </c>
      <c r="M215" s="18"/>
      <c r="N215" s="18"/>
      <c r="O215" s="18">
        <v>2969789.19</v>
      </c>
      <c r="P215" s="18">
        <v>10090042.799999999</v>
      </c>
      <c r="Q215" s="18"/>
      <c r="R215" s="18">
        <v>63725.97</v>
      </c>
      <c r="S215" s="18">
        <v>63725.97</v>
      </c>
      <c r="T215" s="18"/>
      <c r="U215" s="18"/>
      <c r="V215" s="18"/>
      <c r="W215" s="18">
        <v>355537.7</v>
      </c>
      <c r="X215" s="18"/>
      <c r="Y215" s="18"/>
      <c r="Z215" s="18">
        <v>212761.02</v>
      </c>
      <c r="AA215" s="18">
        <v>632024.68999999994</v>
      </c>
      <c r="AB215" s="18"/>
      <c r="AC215" s="18">
        <v>350492.84</v>
      </c>
      <c r="AD215" s="18">
        <v>350492.84</v>
      </c>
      <c r="AE215" s="18"/>
      <c r="AF215" s="18"/>
      <c r="AG215" s="18"/>
      <c r="AH215" s="18">
        <v>1671027.19</v>
      </c>
      <c r="AI215" s="18"/>
      <c r="AJ215" s="18"/>
      <c r="AK215" s="18">
        <v>1072670.1299999999</v>
      </c>
      <c r="AL215" s="18">
        <v>3094190.1599999997</v>
      </c>
      <c r="AM215" s="18"/>
      <c r="AN215" s="18">
        <v>332285.42</v>
      </c>
      <c r="AO215" s="18">
        <v>332285.42</v>
      </c>
      <c r="AP215" s="18"/>
      <c r="AQ215" s="18"/>
      <c r="AR215" s="18"/>
      <c r="AS215" s="18">
        <v>1271047.28</v>
      </c>
      <c r="AT215" s="18"/>
      <c r="AU215" s="18"/>
      <c r="AV215" s="18">
        <v>177300.85</v>
      </c>
      <c r="AW215" s="19">
        <f t="shared" si="90"/>
        <v>0</v>
      </c>
      <c r="AX215" s="20">
        <f t="shared" si="91"/>
        <v>2275927.5099999998</v>
      </c>
      <c r="AY215" s="20">
        <f t="shared" si="92"/>
        <v>2275927.5099999998</v>
      </c>
      <c r="AZ215" s="20">
        <f t="shared" si="93"/>
        <v>0</v>
      </c>
      <c r="BA215" s="20">
        <f t="shared" si="94"/>
        <v>0</v>
      </c>
      <c r="BB215" s="20">
        <f t="shared" si="95"/>
        <v>0</v>
      </c>
      <c r="BC215" s="20">
        <f t="shared" si="96"/>
        <v>8888442.5</v>
      </c>
      <c r="BD215" s="20">
        <f t="shared" si="97"/>
        <v>0</v>
      </c>
      <c r="BE215" s="20">
        <f t="shared" si="98"/>
        <v>0</v>
      </c>
      <c r="BF215" s="20">
        <f t="shared" si="99"/>
        <v>4432521.1899999995</v>
      </c>
      <c r="BG215" s="21">
        <f t="shared" si="89"/>
        <v>15596891.199999999</v>
      </c>
    </row>
    <row r="216" spans="1:59" s="16" customFormat="1" ht="29.25" customHeight="1" x14ac:dyDescent="0.2">
      <c r="A216" s="7">
        <v>1</v>
      </c>
      <c r="B216" s="11" t="s">
        <v>179</v>
      </c>
      <c r="C216" s="65">
        <v>109</v>
      </c>
      <c r="D216" s="65" t="s">
        <v>180</v>
      </c>
      <c r="E216" s="12" t="s">
        <v>18</v>
      </c>
      <c r="F216" s="12"/>
      <c r="G216" s="12"/>
      <c r="H216" s="12">
        <v>8669</v>
      </c>
      <c r="I216" s="12">
        <v>8111</v>
      </c>
      <c r="J216" s="12"/>
      <c r="K216" s="12"/>
      <c r="L216" s="12"/>
      <c r="M216" s="12"/>
      <c r="N216" s="12"/>
      <c r="O216" s="12">
        <v>82</v>
      </c>
      <c r="P216" s="12"/>
      <c r="Q216" s="12"/>
      <c r="R216" s="12"/>
      <c r="S216" s="12">
        <v>418</v>
      </c>
      <c r="T216" s="12">
        <v>344</v>
      </c>
      <c r="U216" s="12"/>
      <c r="V216" s="12"/>
      <c r="W216" s="12"/>
      <c r="X216" s="12"/>
      <c r="Y216" s="12"/>
      <c r="Z216" s="12">
        <v>4</v>
      </c>
      <c r="AA216" s="12"/>
      <c r="AB216" s="12"/>
      <c r="AC216" s="12"/>
      <c r="AD216" s="12">
        <v>3096</v>
      </c>
      <c r="AE216" s="12">
        <v>2611</v>
      </c>
      <c r="AF216" s="12"/>
      <c r="AG216" s="12"/>
      <c r="AH216" s="12"/>
      <c r="AI216" s="12"/>
      <c r="AJ216" s="12"/>
      <c r="AK216" s="12">
        <v>26</v>
      </c>
      <c r="AL216" s="12"/>
      <c r="AM216" s="12"/>
      <c r="AN216" s="12"/>
      <c r="AO216" s="12">
        <v>2218</v>
      </c>
      <c r="AP216" s="12">
        <v>2733</v>
      </c>
      <c r="AQ216" s="12"/>
      <c r="AR216" s="12"/>
      <c r="AS216" s="12"/>
      <c r="AT216" s="12"/>
      <c r="AU216" s="12"/>
      <c r="AV216" s="12">
        <v>28</v>
      </c>
      <c r="AW216" s="13">
        <f t="shared" si="90"/>
        <v>0</v>
      </c>
      <c r="AX216" s="14">
        <f t="shared" si="91"/>
        <v>0</v>
      </c>
      <c r="AY216" s="14">
        <f t="shared" si="92"/>
        <v>14401</v>
      </c>
      <c r="AZ216" s="14">
        <f t="shared" si="93"/>
        <v>13799</v>
      </c>
      <c r="BA216" s="14">
        <f t="shared" si="94"/>
        <v>0</v>
      </c>
      <c r="BB216" s="14">
        <f t="shared" si="95"/>
        <v>0</v>
      </c>
      <c r="BC216" s="14">
        <f t="shared" si="96"/>
        <v>0</v>
      </c>
      <c r="BD216" s="14">
        <f t="shared" si="97"/>
        <v>0</v>
      </c>
      <c r="BE216" s="14">
        <f t="shared" si="98"/>
        <v>0</v>
      </c>
      <c r="BF216" s="14">
        <f t="shared" si="99"/>
        <v>140</v>
      </c>
      <c r="BG216" s="15"/>
    </row>
    <row r="217" spans="1:59" s="24" customFormat="1" ht="21.75" customHeight="1" x14ac:dyDescent="0.2">
      <c r="A217" s="7">
        <v>1</v>
      </c>
      <c r="B217" s="23"/>
      <c r="C217" s="66"/>
      <c r="D217" s="66"/>
      <c r="E217" s="18" t="s">
        <v>19</v>
      </c>
      <c r="F217" s="18"/>
      <c r="G217" s="18">
        <v>4535291.21</v>
      </c>
      <c r="H217" s="18">
        <v>2797161.7</v>
      </c>
      <c r="I217" s="18">
        <v>1738129.51</v>
      </c>
      <c r="J217" s="18"/>
      <c r="K217" s="18"/>
      <c r="L217" s="18"/>
      <c r="M217" s="18"/>
      <c r="N217" s="18"/>
      <c r="O217" s="18">
        <v>9431879.1799999997</v>
      </c>
      <c r="P217" s="18">
        <v>13967170.390000001</v>
      </c>
      <c r="Q217" s="18"/>
      <c r="R217" s="18">
        <v>211243.8</v>
      </c>
      <c r="S217" s="18">
        <v>134746.99</v>
      </c>
      <c r="T217" s="18">
        <v>76496.81</v>
      </c>
      <c r="U217" s="18"/>
      <c r="V217" s="18"/>
      <c r="W217" s="18"/>
      <c r="X217" s="18"/>
      <c r="Y217" s="18"/>
      <c r="Z217" s="18">
        <v>386948.89</v>
      </c>
      <c r="AA217" s="18">
        <v>598192.68999999994</v>
      </c>
      <c r="AB217" s="18"/>
      <c r="AC217" s="18">
        <v>1566805.5899999999</v>
      </c>
      <c r="AD217" s="18">
        <v>998986.32</v>
      </c>
      <c r="AE217" s="18">
        <v>567819.27</v>
      </c>
      <c r="AF217" s="18"/>
      <c r="AG217" s="18"/>
      <c r="AH217" s="18"/>
      <c r="AI217" s="18"/>
      <c r="AJ217" s="18"/>
      <c r="AK217" s="18">
        <v>2998853.89</v>
      </c>
      <c r="AL217" s="18">
        <v>4565659.4800000004</v>
      </c>
      <c r="AM217" s="18"/>
      <c r="AN217" s="18">
        <v>1275072.4100000001</v>
      </c>
      <c r="AO217" s="18">
        <v>715552.99</v>
      </c>
      <c r="AP217" s="18">
        <v>559519.42000000004</v>
      </c>
      <c r="AQ217" s="18"/>
      <c r="AR217" s="18"/>
      <c r="AS217" s="18"/>
      <c r="AT217" s="18"/>
      <c r="AU217" s="18"/>
      <c r="AV217" s="18">
        <v>3305188.43</v>
      </c>
      <c r="AW217" s="19">
        <f t="shared" si="90"/>
        <v>0</v>
      </c>
      <c r="AX217" s="20">
        <f t="shared" si="91"/>
        <v>7588413.0099999998</v>
      </c>
      <c r="AY217" s="20">
        <f t="shared" si="92"/>
        <v>4646448</v>
      </c>
      <c r="AZ217" s="20">
        <f t="shared" si="93"/>
        <v>2941965.01</v>
      </c>
      <c r="BA217" s="20">
        <f t="shared" si="94"/>
        <v>0</v>
      </c>
      <c r="BB217" s="20">
        <f t="shared" si="95"/>
        <v>0</v>
      </c>
      <c r="BC217" s="20">
        <f t="shared" si="96"/>
        <v>0</v>
      </c>
      <c r="BD217" s="20">
        <f t="shared" si="97"/>
        <v>0</v>
      </c>
      <c r="BE217" s="20">
        <f t="shared" si="98"/>
        <v>0</v>
      </c>
      <c r="BF217" s="20">
        <f t="shared" si="99"/>
        <v>16122870.390000001</v>
      </c>
      <c r="BG217" s="21">
        <f t="shared" si="89"/>
        <v>23711283.399999999</v>
      </c>
    </row>
    <row r="218" spans="1:59" s="16" customFormat="1" ht="17.25" customHeight="1" x14ac:dyDescent="0.2">
      <c r="A218" s="7">
        <v>1</v>
      </c>
      <c r="B218" s="11" t="s">
        <v>181</v>
      </c>
      <c r="C218" s="65">
        <v>110</v>
      </c>
      <c r="D218" s="65" t="s">
        <v>182</v>
      </c>
      <c r="E218" s="12" t="s">
        <v>18</v>
      </c>
      <c r="F218" s="12"/>
      <c r="G218" s="12"/>
      <c r="H218" s="12"/>
      <c r="I218" s="12"/>
      <c r="J218" s="12"/>
      <c r="K218" s="12"/>
      <c r="L218" s="12">
        <v>262</v>
      </c>
      <c r="M218" s="12">
        <v>110</v>
      </c>
      <c r="N218" s="12"/>
      <c r="O218" s="12"/>
      <c r="P218" s="12"/>
      <c r="Q218" s="12"/>
      <c r="R218" s="12"/>
      <c r="S218" s="12"/>
      <c r="T218" s="12"/>
      <c r="U218" s="12"/>
      <c r="V218" s="12"/>
      <c r="W218" s="12">
        <v>6</v>
      </c>
      <c r="X218" s="12">
        <v>4</v>
      </c>
      <c r="Y218" s="12"/>
      <c r="Z218" s="12"/>
      <c r="AA218" s="12"/>
      <c r="AB218" s="12"/>
      <c r="AC218" s="12"/>
      <c r="AD218" s="12"/>
      <c r="AE218" s="12"/>
      <c r="AF218" s="12"/>
      <c r="AG218" s="12"/>
      <c r="AH218" s="12">
        <v>144</v>
      </c>
      <c r="AI218" s="12">
        <v>52</v>
      </c>
      <c r="AJ218" s="12"/>
      <c r="AK218" s="12"/>
      <c r="AL218" s="12"/>
      <c r="AM218" s="12"/>
      <c r="AN218" s="12"/>
      <c r="AO218" s="12"/>
      <c r="AP218" s="12"/>
      <c r="AQ218" s="12"/>
      <c r="AR218" s="12"/>
      <c r="AS218" s="12">
        <v>48</v>
      </c>
      <c r="AT218" s="12">
        <v>16</v>
      </c>
      <c r="AU218" s="12"/>
      <c r="AV218" s="12"/>
      <c r="AW218" s="13">
        <f t="shared" si="90"/>
        <v>0</v>
      </c>
      <c r="AX218" s="14">
        <f t="shared" si="91"/>
        <v>0</v>
      </c>
      <c r="AY218" s="14">
        <f t="shared" si="92"/>
        <v>0</v>
      </c>
      <c r="AZ218" s="14">
        <f t="shared" si="93"/>
        <v>0</v>
      </c>
      <c r="BA218" s="14">
        <f t="shared" si="94"/>
        <v>0</v>
      </c>
      <c r="BB218" s="14">
        <f t="shared" si="95"/>
        <v>0</v>
      </c>
      <c r="BC218" s="14">
        <f t="shared" si="96"/>
        <v>460</v>
      </c>
      <c r="BD218" s="14">
        <f t="shared" si="97"/>
        <v>182</v>
      </c>
      <c r="BE218" s="14">
        <f t="shared" si="98"/>
        <v>0</v>
      </c>
      <c r="BF218" s="14">
        <f t="shared" si="99"/>
        <v>0</v>
      </c>
      <c r="BG218" s="15"/>
    </row>
    <row r="219" spans="1:59" s="24" customFormat="1" ht="17.25" customHeight="1" x14ac:dyDescent="0.2">
      <c r="A219" s="7">
        <v>1</v>
      </c>
      <c r="B219" s="23"/>
      <c r="C219" s="66"/>
      <c r="D219" s="66"/>
      <c r="E219" s="18" t="s">
        <v>19</v>
      </c>
      <c r="F219" s="18"/>
      <c r="G219" s="18">
        <v>0</v>
      </c>
      <c r="H219" s="18"/>
      <c r="I219" s="18"/>
      <c r="J219" s="18"/>
      <c r="K219" s="18"/>
      <c r="L219" s="18">
        <v>28628283.75</v>
      </c>
      <c r="M219" s="18">
        <v>11868538.630000001</v>
      </c>
      <c r="N219" s="18"/>
      <c r="O219" s="18"/>
      <c r="P219" s="18">
        <v>28628283.75</v>
      </c>
      <c r="Q219" s="18"/>
      <c r="R219" s="18">
        <v>0</v>
      </c>
      <c r="S219" s="18"/>
      <c r="T219" s="18"/>
      <c r="U219" s="18"/>
      <c r="V219" s="18"/>
      <c r="W219" s="18">
        <v>413848.91</v>
      </c>
      <c r="X219" s="18">
        <v>240172.79</v>
      </c>
      <c r="Y219" s="18"/>
      <c r="Z219" s="18"/>
      <c r="AA219" s="18">
        <v>413848.91</v>
      </c>
      <c r="AB219" s="18"/>
      <c r="AC219" s="18">
        <v>0</v>
      </c>
      <c r="AD219" s="18"/>
      <c r="AE219" s="18"/>
      <c r="AF219" s="18"/>
      <c r="AG219" s="18"/>
      <c r="AH219" s="18">
        <v>14458708.48</v>
      </c>
      <c r="AI219" s="18">
        <v>6064362.9100000001</v>
      </c>
      <c r="AJ219" s="18"/>
      <c r="AK219" s="18"/>
      <c r="AL219" s="18">
        <v>14458708.48</v>
      </c>
      <c r="AM219" s="18"/>
      <c r="AN219" s="18">
        <v>0</v>
      </c>
      <c r="AO219" s="18"/>
      <c r="AP219" s="18"/>
      <c r="AQ219" s="18"/>
      <c r="AR219" s="18"/>
      <c r="AS219" s="18">
        <v>5459577.1100000003</v>
      </c>
      <c r="AT219" s="18">
        <v>1841324.71</v>
      </c>
      <c r="AU219" s="18"/>
      <c r="AV219" s="18"/>
      <c r="AW219" s="19">
        <f t="shared" si="90"/>
        <v>0</v>
      </c>
      <c r="AX219" s="20">
        <f t="shared" si="91"/>
        <v>0</v>
      </c>
      <c r="AY219" s="20">
        <f t="shared" si="92"/>
        <v>0</v>
      </c>
      <c r="AZ219" s="20">
        <f t="shared" si="93"/>
        <v>0</v>
      </c>
      <c r="BA219" s="20">
        <f t="shared" si="94"/>
        <v>0</v>
      </c>
      <c r="BB219" s="20">
        <f t="shared" si="95"/>
        <v>0</v>
      </c>
      <c r="BC219" s="20">
        <f t="shared" si="96"/>
        <v>48960418.25</v>
      </c>
      <c r="BD219" s="20">
        <f t="shared" si="97"/>
        <v>20014399.039999999</v>
      </c>
      <c r="BE219" s="20">
        <f t="shared" si="98"/>
        <v>0</v>
      </c>
      <c r="BF219" s="20">
        <f t="shared" si="99"/>
        <v>0</v>
      </c>
      <c r="BG219" s="21">
        <f t="shared" si="89"/>
        <v>48960418.25</v>
      </c>
    </row>
    <row r="220" spans="1:59" s="16" customFormat="1" ht="17.25" customHeight="1" x14ac:dyDescent="0.2">
      <c r="A220" s="7">
        <v>1</v>
      </c>
      <c r="B220" s="11" t="s">
        <v>183</v>
      </c>
      <c r="C220" s="65">
        <v>111</v>
      </c>
      <c r="D220" s="65" t="s">
        <v>184</v>
      </c>
      <c r="E220" s="12" t="s">
        <v>18</v>
      </c>
      <c r="F220" s="12"/>
      <c r="G220" s="12"/>
      <c r="H220" s="12"/>
      <c r="I220" s="12"/>
      <c r="J220" s="12"/>
      <c r="K220" s="12">
        <v>15352</v>
      </c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>
        <v>828</v>
      </c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>
        <v>2726</v>
      </c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>
        <v>1294</v>
      </c>
      <c r="AS220" s="12"/>
      <c r="AT220" s="12"/>
      <c r="AU220" s="12"/>
      <c r="AV220" s="12"/>
      <c r="AW220" s="13">
        <f t="shared" si="90"/>
        <v>0</v>
      </c>
      <c r="AX220" s="14">
        <f t="shared" si="91"/>
        <v>0</v>
      </c>
      <c r="AY220" s="14">
        <f t="shared" si="92"/>
        <v>0</v>
      </c>
      <c r="AZ220" s="14">
        <f t="shared" si="93"/>
        <v>0</v>
      </c>
      <c r="BA220" s="14">
        <f t="shared" si="94"/>
        <v>0</v>
      </c>
      <c r="BB220" s="14">
        <f t="shared" si="95"/>
        <v>20200</v>
      </c>
      <c r="BC220" s="14">
        <f t="shared" si="96"/>
        <v>0</v>
      </c>
      <c r="BD220" s="14">
        <f t="shared" si="97"/>
        <v>0</v>
      </c>
      <c r="BE220" s="14">
        <f t="shared" si="98"/>
        <v>0</v>
      </c>
      <c r="BF220" s="14">
        <f t="shared" si="99"/>
        <v>0</v>
      </c>
      <c r="BG220" s="15"/>
    </row>
    <row r="221" spans="1:59" s="24" customFormat="1" ht="17.25" customHeight="1" x14ac:dyDescent="0.2">
      <c r="A221" s="7">
        <v>1</v>
      </c>
      <c r="B221" s="23"/>
      <c r="C221" s="66"/>
      <c r="D221" s="66"/>
      <c r="E221" s="18" t="s">
        <v>19</v>
      </c>
      <c r="F221" s="18"/>
      <c r="G221" s="18">
        <v>0</v>
      </c>
      <c r="H221" s="18"/>
      <c r="I221" s="18"/>
      <c r="J221" s="18"/>
      <c r="K221" s="18">
        <v>102663843.04000001</v>
      </c>
      <c r="L221" s="18"/>
      <c r="M221" s="18"/>
      <c r="N221" s="18"/>
      <c r="O221" s="18"/>
      <c r="P221" s="18">
        <v>102663843.04000001</v>
      </c>
      <c r="Q221" s="18"/>
      <c r="R221" s="18">
        <v>0</v>
      </c>
      <c r="S221" s="18"/>
      <c r="T221" s="18"/>
      <c r="U221" s="18"/>
      <c r="V221" s="18">
        <v>5538444.1600000001</v>
      </c>
      <c r="W221" s="18"/>
      <c r="X221" s="18"/>
      <c r="Y221" s="18"/>
      <c r="Z221" s="18"/>
      <c r="AA221" s="18">
        <v>5538444.1600000001</v>
      </c>
      <c r="AB221" s="18"/>
      <c r="AC221" s="18">
        <v>0</v>
      </c>
      <c r="AD221" s="18"/>
      <c r="AE221" s="18"/>
      <c r="AF221" s="18"/>
      <c r="AG221" s="18">
        <v>18236340.539999999</v>
      </c>
      <c r="AH221" s="18"/>
      <c r="AI221" s="18"/>
      <c r="AJ221" s="18"/>
      <c r="AK221" s="18"/>
      <c r="AL221" s="18">
        <v>18236340.539999999</v>
      </c>
      <c r="AM221" s="18"/>
      <c r="AN221" s="18">
        <v>0</v>
      </c>
      <c r="AO221" s="18"/>
      <c r="AP221" s="18"/>
      <c r="AQ221" s="18"/>
      <c r="AR221" s="18">
        <v>8645376.2599999998</v>
      </c>
      <c r="AS221" s="18"/>
      <c r="AT221" s="18"/>
      <c r="AU221" s="18"/>
      <c r="AV221" s="18"/>
      <c r="AW221" s="19">
        <f t="shared" si="90"/>
        <v>0</v>
      </c>
      <c r="AX221" s="20">
        <f t="shared" si="91"/>
        <v>0</v>
      </c>
      <c r="AY221" s="20">
        <f t="shared" si="92"/>
        <v>0</v>
      </c>
      <c r="AZ221" s="20">
        <f t="shared" si="93"/>
        <v>0</v>
      </c>
      <c r="BA221" s="20">
        <f t="shared" si="94"/>
        <v>0</v>
      </c>
      <c r="BB221" s="20">
        <f t="shared" si="95"/>
        <v>135084004</v>
      </c>
      <c r="BC221" s="20">
        <f t="shared" si="96"/>
        <v>0</v>
      </c>
      <c r="BD221" s="20">
        <f t="shared" si="97"/>
        <v>0</v>
      </c>
      <c r="BE221" s="20">
        <f t="shared" si="98"/>
        <v>0</v>
      </c>
      <c r="BF221" s="20">
        <f t="shared" si="99"/>
        <v>0</v>
      </c>
      <c r="BG221" s="21">
        <f t="shared" si="89"/>
        <v>135084004</v>
      </c>
    </row>
    <row r="222" spans="1:59" s="16" customFormat="1" ht="18" customHeight="1" x14ac:dyDescent="0.2">
      <c r="A222" s="7">
        <v>1</v>
      </c>
      <c r="B222" s="11" t="s">
        <v>185</v>
      </c>
      <c r="C222" s="65">
        <v>112</v>
      </c>
      <c r="D222" s="65" t="s">
        <v>186</v>
      </c>
      <c r="E222" s="12" t="s">
        <v>18</v>
      </c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3">
        <f t="shared" si="90"/>
        <v>0</v>
      </c>
      <c r="AX222" s="14">
        <f t="shared" si="91"/>
        <v>0</v>
      </c>
      <c r="AY222" s="14">
        <f t="shared" si="92"/>
        <v>0</v>
      </c>
      <c r="AZ222" s="14">
        <f t="shared" si="93"/>
        <v>0</v>
      </c>
      <c r="BA222" s="14">
        <f t="shared" si="94"/>
        <v>0</v>
      </c>
      <c r="BB222" s="14">
        <f t="shared" si="95"/>
        <v>0</v>
      </c>
      <c r="BC222" s="14">
        <f t="shared" si="96"/>
        <v>0</v>
      </c>
      <c r="BD222" s="14">
        <f t="shared" si="97"/>
        <v>0</v>
      </c>
      <c r="BE222" s="14">
        <f t="shared" si="98"/>
        <v>0</v>
      </c>
      <c r="BF222" s="14">
        <f t="shared" si="99"/>
        <v>0</v>
      </c>
      <c r="BG222" s="15"/>
    </row>
    <row r="223" spans="1:59" s="24" customFormat="1" ht="16.899999999999999" customHeight="1" x14ac:dyDescent="0.2">
      <c r="A223" s="7">
        <v>1</v>
      </c>
      <c r="B223" s="23"/>
      <c r="C223" s="66"/>
      <c r="D223" s="66"/>
      <c r="E223" s="18" t="s">
        <v>19</v>
      </c>
      <c r="F223" s="18"/>
      <c r="G223" s="18">
        <v>0</v>
      </c>
      <c r="H223" s="18"/>
      <c r="I223" s="18"/>
      <c r="J223" s="18"/>
      <c r="K223" s="18"/>
      <c r="L223" s="18"/>
      <c r="M223" s="18"/>
      <c r="N223" s="18"/>
      <c r="O223" s="18"/>
      <c r="P223" s="18">
        <v>0</v>
      </c>
      <c r="Q223" s="18"/>
      <c r="R223" s="18">
        <v>0</v>
      </c>
      <c r="S223" s="18"/>
      <c r="T223" s="18"/>
      <c r="U223" s="18"/>
      <c r="V223" s="18"/>
      <c r="W223" s="18"/>
      <c r="X223" s="18"/>
      <c r="Y223" s="18"/>
      <c r="Z223" s="18"/>
      <c r="AA223" s="18">
        <v>0</v>
      </c>
      <c r="AB223" s="18"/>
      <c r="AC223" s="18">
        <v>0</v>
      </c>
      <c r="AD223" s="18"/>
      <c r="AE223" s="18"/>
      <c r="AF223" s="18"/>
      <c r="AG223" s="18"/>
      <c r="AH223" s="18"/>
      <c r="AI223" s="18"/>
      <c r="AJ223" s="18"/>
      <c r="AK223" s="18"/>
      <c r="AL223" s="18">
        <v>0</v>
      </c>
      <c r="AM223" s="18"/>
      <c r="AN223" s="18">
        <v>0</v>
      </c>
      <c r="AO223" s="18"/>
      <c r="AP223" s="18"/>
      <c r="AQ223" s="18"/>
      <c r="AR223" s="18"/>
      <c r="AS223" s="18"/>
      <c r="AT223" s="18"/>
      <c r="AU223" s="18"/>
      <c r="AV223" s="18"/>
      <c r="AW223" s="19">
        <f t="shared" si="90"/>
        <v>0</v>
      </c>
      <c r="AX223" s="20">
        <f t="shared" si="91"/>
        <v>0</v>
      </c>
      <c r="AY223" s="20">
        <f t="shared" si="92"/>
        <v>0</v>
      </c>
      <c r="AZ223" s="20">
        <f t="shared" si="93"/>
        <v>0</v>
      </c>
      <c r="BA223" s="20">
        <f t="shared" si="94"/>
        <v>0</v>
      </c>
      <c r="BB223" s="20">
        <f t="shared" si="95"/>
        <v>0</v>
      </c>
      <c r="BC223" s="20">
        <f t="shared" si="96"/>
        <v>0</v>
      </c>
      <c r="BD223" s="20">
        <f t="shared" si="97"/>
        <v>0</v>
      </c>
      <c r="BE223" s="20">
        <f t="shared" si="98"/>
        <v>0</v>
      </c>
      <c r="BF223" s="20">
        <f t="shared" si="99"/>
        <v>0</v>
      </c>
      <c r="BG223" s="21">
        <f t="shared" si="89"/>
        <v>0</v>
      </c>
    </row>
    <row r="224" spans="1:59" s="16" customFormat="1" ht="17.25" customHeight="1" x14ac:dyDescent="0.2">
      <c r="A224" s="7">
        <v>1</v>
      </c>
      <c r="B224" s="11" t="s">
        <v>187</v>
      </c>
      <c r="C224" s="65">
        <v>113</v>
      </c>
      <c r="D224" s="65" t="s">
        <v>188</v>
      </c>
      <c r="E224" s="12" t="s">
        <v>18</v>
      </c>
      <c r="F224" s="12"/>
      <c r="G224" s="12"/>
      <c r="H224" s="12">
        <v>2544</v>
      </c>
      <c r="I224" s="12">
        <v>16580</v>
      </c>
      <c r="J224" s="12"/>
      <c r="K224" s="12"/>
      <c r="L224" s="12">
        <v>1030</v>
      </c>
      <c r="M224" s="12">
        <v>48</v>
      </c>
      <c r="N224" s="12"/>
      <c r="O224" s="12">
        <v>652</v>
      </c>
      <c r="P224" s="12"/>
      <c r="Q224" s="12"/>
      <c r="R224" s="12"/>
      <c r="S224" s="12">
        <v>92</v>
      </c>
      <c r="T224" s="12">
        <v>468</v>
      </c>
      <c r="U224" s="12"/>
      <c r="V224" s="12"/>
      <c r="W224" s="12">
        <v>14</v>
      </c>
      <c r="X224" s="12">
        <v>4</v>
      </c>
      <c r="Y224" s="12"/>
      <c r="Z224" s="12">
        <v>20</v>
      </c>
      <c r="AA224" s="12"/>
      <c r="AB224" s="12"/>
      <c r="AC224" s="12"/>
      <c r="AD224" s="12">
        <v>940</v>
      </c>
      <c r="AE224" s="12">
        <v>7674</v>
      </c>
      <c r="AF224" s="12"/>
      <c r="AG224" s="12"/>
      <c r="AH224" s="12">
        <v>426</v>
      </c>
      <c r="AI224" s="12">
        <v>16</v>
      </c>
      <c r="AJ224" s="12"/>
      <c r="AK224" s="12">
        <v>426</v>
      </c>
      <c r="AL224" s="12"/>
      <c r="AM224" s="12"/>
      <c r="AN224" s="12"/>
      <c r="AO224" s="12">
        <v>424</v>
      </c>
      <c r="AP224" s="12">
        <v>2778</v>
      </c>
      <c r="AQ224" s="12"/>
      <c r="AR224" s="12"/>
      <c r="AS224" s="12">
        <v>130</v>
      </c>
      <c r="AT224" s="12">
        <v>8</v>
      </c>
      <c r="AU224" s="12"/>
      <c r="AV224" s="12">
        <v>138</v>
      </c>
      <c r="AW224" s="13">
        <f t="shared" si="90"/>
        <v>0</v>
      </c>
      <c r="AX224" s="14">
        <f t="shared" si="91"/>
        <v>0</v>
      </c>
      <c r="AY224" s="14">
        <f t="shared" si="92"/>
        <v>4000</v>
      </c>
      <c r="AZ224" s="14">
        <f t="shared" si="93"/>
        <v>27500</v>
      </c>
      <c r="BA224" s="14">
        <f t="shared" si="94"/>
        <v>0</v>
      </c>
      <c r="BB224" s="14">
        <f t="shared" si="95"/>
        <v>0</v>
      </c>
      <c r="BC224" s="14">
        <f t="shared" si="96"/>
        <v>1600</v>
      </c>
      <c r="BD224" s="14">
        <f t="shared" si="97"/>
        <v>76</v>
      </c>
      <c r="BE224" s="14">
        <f t="shared" si="98"/>
        <v>0</v>
      </c>
      <c r="BF224" s="14">
        <f t="shared" si="99"/>
        <v>1236</v>
      </c>
      <c r="BG224" s="15"/>
    </row>
    <row r="225" spans="1:59" s="24" customFormat="1" ht="17.25" customHeight="1" x14ac:dyDescent="0.2">
      <c r="A225" s="7">
        <v>1</v>
      </c>
      <c r="B225" s="23"/>
      <c r="C225" s="66"/>
      <c r="D225" s="66"/>
      <c r="E225" s="18" t="s">
        <v>19</v>
      </c>
      <c r="F225" s="18"/>
      <c r="G225" s="18">
        <v>28967822.100000001</v>
      </c>
      <c r="H225" s="18">
        <v>1503885.6</v>
      </c>
      <c r="I225" s="18">
        <v>27463936.5</v>
      </c>
      <c r="J225" s="18"/>
      <c r="K225" s="18"/>
      <c r="L225" s="18">
        <v>52109081.329999998</v>
      </c>
      <c r="M225" s="18">
        <v>5321227.38</v>
      </c>
      <c r="N225" s="18"/>
      <c r="O225" s="18">
        <v>21041326.190000001</v>
      </c>
      <c r="P225" s="18">
        <v>102118229.62</v>
      </c>
      <c r="Q225" s="18"/>
      <c r="R225" s="18">
        <v>828659.3</v>
      </c>
      <c r="S225" s="18">
        <v>54385.8</v>
      </c>
      <c r="T225" s="18">
        <v>774273.5</v>
      </c>
      <c r="U225" s="18"/>
      <c r="V225" s="18"/>
      <c r="W225" s="18">
        <v>588328.34</v>
      </c>
      <c r="X225" s="18">
        <v>256238.88</v>
      </c>
      <c r="Y225" s="18"/>
      <c r="Z225" s="18">
        <v>568684.49</v>
      </c>
      <c r="AA225" s="18">
        <v>1985672.1300000001</v>
      </c>
      <c r="AB225" s="18"/>
      <c r="AC225" s="18">
        <v>13262875.5</v>
      </c>
      <c r="AD225" s="18">
        <v>555681</v>
      </c>
      <c r="AE225" s="18">
        <v>12707194.5</v>
      </c>
      <c r="AF225" s="18"/>
      <c r="AG225" s="18"/>
      <c r="AH225" s="18">
        <v>23449086.600000001</v>
      </c>
      <c r="AI225" s="18">
        <v>1853461.22</v>
      </c>
      <c r="AJ225" s="18"/>
      <c r="AK225" s="18">
        <v>13485946.52</v>
      </c>
      <c r="AL225" s="18">
        <v>50197908.620000005</v>
      </c>
      <c r="AM225" s="18"/>
      <c r="AN225" s="18">
        <v>4850743.0999999996</v>
      </c>
      <c r="AO225" s="18">
        <v>250647.6</v>
      </c>
      <c r="AP225" s="18">
        <v>4600095.5</v>
      </c>
      <c r="AQ225" s="18"/>
      <c r="AR225" s="18"/>
      <c r="AS225" s="18">
        <v>7900409.0999999996</v>
      </c>
      <c r="AT225" s="18">
        <v>1110368.47</v>
      </c>
      <c r="AU225" s="18"/>
      <c r="AV225" s="18">
        <v>5524363.6299999999</v>
      </c>
      <c r="AW225" s="19">
        <f t="shared" si="90"/>
        <v>0</v>
      </c>
      <c r="AX225" s="20">
        <f t="shared" si="91"/>
        <v>47910100</v>
      </c>
      <c r="AY225" s="20">
        <f t="shared" si="92"/>
        <v>2364600</v>
      </c>
      <c r="AZ225" s="20">
        <f t="shared" si="93"/>
        <v>45545500</v>
      </c>
      <c r="BA225" s="20">
        <f t="shared" si="94"/>
        <v>0</v>
      </c>
      <c r="BB225" s="20">
        <f t="shared" si="95"/>
        <v>0</v>
      </c>
      <c r="BC225" s="20">
        <f t="shared" si="96"/>
        <v>84046905.370000005</v>
      </c>
      <c r="BD225" s="20">
        <f t="shared" si="97"/>
        <v>8541295.9499999993</v>
      </c>
      <c r="BE225" s="20">
        <f t="shared" si="98"/>
        <v>0</v>
      </c>
      <c r="BF225" s="20">
        <f t="shared" si="99"/>
        <v>40620320.829999998</v>
      </c>
      <c r="BG225" s="21">
        <f t="shared" si="89"/>
        <v>172577326.19999999</v>
      </c>
    </row>
    <row r="226" spans="1:59" s="37" customFormat="1" ht="17.45" customHeight="1" x14ac:dyDescent="0.2">
      <c r="A226" s="7">
        <v>1</v>
      </c>
      <c r="B226" s="36"/>
      <c r="C226" s="67"/>
      <c r="D226" s="67" t="s">
        <v>189</v>
      </c>
      <c r="E226" s="12" t="s">
        <v>18</v>
      </c>
      <c r="F226" s="50">
        <f>F194+F196</f>
        <v>8</v>
      </c>
      <c r="G226" s="28">
        <f>SUM(G224,G222,G220,G218,G216,G214,G212,G210,G208,G206,G204,G202,G200,G198,G196,G194,G192,G190)</f>
        <v>0</v>
      </c>
      <c r="H226" s="28">
        <f t="shared" ref="H226:AV226" si="100">SUM(H224,H222,H220,H218,H216,H214,H212,H210,H208,H206,H204,H202,H200,H198,H196,H194,H192,H190)</f>
        <v>360884</v>
      </c>
      <c r="I226" s="28">
        <f t="shared" si="100"/>
        <v>102593</v>
      </c>
      <c r="J226" s="28">
        <f t="shared" si="100"/>
        <v>65598</v>
      </c>
      <c r="K226" s="28">
        <f t="shared" si="100"/>
        <v>39700</v>
      </c>
      <c r="L226" s="28">
        <f t="shared" si="100"/>
        <v>45396</v>
      </c>
      <c r="M226" s="28">
        <f t="shared" si="100"/>
        <v>2972</v>
      </c>
      <c r="N226" s="28">
        <f t="shared" si="100"/>
        <v>204</v>
      </c>
      <c r="O226" s="28">
        <f t="shared" si="100"/>
        <v>10752</v>
      </c>
      <c r="P226" s="12"/>
      <c r="Q226" s="50">
        <f>Q194+Q196</f>
        <v>0</v>
      </c>
      <c r="R226" s="28">
        <f t="shared" si="100"/>
        <v>0</v>
      </c>
      <c r="S226" s="28">
        <f t="shared" si="100"/>
        <v>14834</v>
      </c>
      <c r="T226" s="28">
        <f t="shared" si="100"/>
        <v>3618</v>
      </c>
      <c r="U226" s="28">
        <f t="shared" si="100"/>
        <v>2815</v>
      </c>
      <c r="V226" s="28">
        <f t="shared" si="100"/>
        <v>1124</v>
      </c>
      <c r="W226" s="28">
        <f t="shared" si="100"/>
        <v>1676</v>
      </c>
      <c r="X226" s="28">
        <f t="shared" si="100"/>
        <v>92</v>
      </c>
      <c r="Y226" s="28">
        <f t="shared" si="100"/>
        <v>0</v>
      </c>
      <c r="Z226" s="28">
        <f t="shared" si="100"/>
        <v>434</v>
      </c>
      <c r="AA226" s="12"/>
      <c r="AB226" s="50">
        <f>AB194+AB196</f>
        <v>4</v>
      </c>
      <c r="AC226" s="28">
        <f t="shared" si="100"/>
        <v>0</v>
      </c>
      <c r="AD226" s="28">
        <f t="shared" si="100"/>
        <v>132518</v>
      </c>
      <c r="AE226" s="28">
        <f t="shared" si="100"/>
        <v>56085</v>
      </c>
      <c r="AF226" s="28">
        <f t="shared" si="100"/>
        <v>20639</v>
      </c>
      <c r="AG226" s="28">
        <f t="shared" si="100"/>
        <v>9953</v>
      </c>
      <c r="AH226" s="28">
        <f t="shared" si="100"/>
        <v>15156</v>
      </c>
      <c r="AI226" s="28">
        <f t="shared" si="100"/>
        <v>1198</v>
      </c>
      <c r="AJ226" s="28">
        <f t="shared" si="100"/>
        <v>64</v>
      </c>
      <c r="AK226" s="28">
        <f t="shared" si="100"/>
        <v>5376</v>
      </c>
      <c r="AL226" s="12"/>
      <c r="AM226" s="28">
        <f t="shared" si="100"/>
        <v>4</v>
      </c>
      <c r="AN226" s="28">
        <f t="shared" si="100"/>
        <v>0</v>
      </c>
      <c r="AO226" s="28">
        <f t="shared" si="100"/>
        <v>68362</v>
      </c>
      <c r="AP226" s="28">
        <f t="shared" si="100"/>
        <v>20021.411764705881</v>
      </c>
      <c r="AQ226" s="28">
        <f t="shared" si="100"/>
        <v>14384</v>
      </c>
      <c r="AR226" s="28">
        <f t="shared" si="100"/>
        <v>6483</v>
      </c>
      <c r="AS226" s="28">
        <f t="shared" si="100"/>
        <v>8296</v>
      </c>
      <c r="AT226" s="28">
        <f t="shared" si="100"/>
        <v>612</v>
      </c>
      <c r="AU226" s="28">
        <f t="shared" si="100"/>
        <v>32</v>
      </c>
      <c r="AV226" s="28">
        <f t="shared" si="100"/>
        <v>2145</v>
      </c>
      <c r="AW226" s="28">
        <f t="shared" ref="AW226:BF226" si="101">SUM(AW224,AW222,AW220,AW218,AW216,AW214,AW212,AW210,AW208,AW206,AW204,AW202,AW200,AW198,AW196,AW194,AW192,AW190)</f>
        <v>16</v>
      </c>
      <c r="AX226" s="28">
        <f t="shared" si="101"/>
        <v>0</v>
      </c>
      <c r="AY226" s="28">
        <f t="shared" si="101"/>
        <v>576598</v>
      </c>
      <c r="AZ226" s="28">
        <f t="shared" si="101"/>
        <v>182317.41176470587</v>
      </c>
      <c r="BA226" s="28">
        <f t="shared" si="101"/>
        <v>103436</v>
      </c>
      <c r="BB226" s="28">
        <f t="shared" si="101"/>
        <v>57260</v>
      </c>
      <c r="BC226" s="28">
        <f t="shared" si="101"/>
        <v>70524</v>
      </c>
      <c r="BD226" s="28">
        <f t="shared" si="101"/>
        <v>4874</v>
      </c>
      <c r="BE226" s="28">
        <f t="shared" si="101"/>
        <v>300</v>
      </c>
      <c r="BF226" s="28">
        <f t="shared" si="101"/>
        <v>18707</v>
      </c>
      <c r="BG226" s="28">
        <f t="shared" ref="BG226" si="102">SUM(BG224,BG222,BG220,BG218,BG216,BG214,BG212,BG210,BG208,BG206,BG204,BG202,BG200,BG198,BG196,BG194,BG192,BG190)</f>
        <v>0</v>
      </c>
    </row>
    <row r="227" spans="1:59" s="39" customFormat="1" ht="20.25" customHeight="1" x14ac:dyDescent="0.2">
      <c r="A227" s="7">
        <v>1</v>
      </c>
      <c r="B227" s="38"/>
      <c r="C227" s="67"/>
      <c r="D227" s="67"/>
      <c r="E227" s="18" t="s">
        <v>19</v>
      </c>
      <c r="F227" s="31">
        <f>F195+F197</f>
        <v>25681.95</v>
      </c>
      <c r="G227" s="31">
        <f>SUM(G225,G223,G221,G219,G217,G215,G213,G211,G209,G207,G205,G203,G201,G199,G197,G195,G193,G191)</f>
        <v>690222300.65137994</v>
      </c>
      <c r="H227" s="31">
        <f t="shared" ref="H227:AV227" si="103">SUM(H225,H223,H221,H219,H217,H215,H213,H211,H209,H207,H205,H203,H201,H199,H197,H195,H193,H191)</f>
        <v>252419016.54344001</v>
      </c>
      <c r="I227" s="31">
        <f t="shared" si="103"/>
        <v>381318283.91794002</v>
      </c>
      <c r="J227" s="31">
        <f t="shared" si="103"/>
        <v>56485000.190000005</v>
      </c>
      <c r="K227" s="31">
        <f t="shared" si="103"/>
        <v>239815681.45000002</v>
      </c>
      <c r="L227" s="31">
        <f t="shared" si="103"/>
        <v>3239941778.1600003</v>
      </c>
      <c r="M227" s="31">
        <f t="shared" si="103"/>
        <v>584833710.51999998</v>
      </c>
      <c r="N227" s="31">
        <f t="shared" si="103"/>
        <v>9255177.8599999994</v>
      </c>
      <c r="O227" s="31">
        <f t="shared" si="103"/>
        <v>436076872.46000004</v>
      </c>
      <c r="P227" s="18">
        <f t="shared" ref="P227" si="104">O227+L227+K227+G227+F227</f>
        <v>4606082314.67138</v>
      </c>
      <c r="Q227" s="31">
        <f>Q195+Q197</f>
        <v>0</v>
      </c>
      <c r="R227" s="31">
        <f t="shared" si="103"/>
        <v>27406381.38208</v>
      </c>
      <c r="S227" s="31">
        <f t="shared" si="103"/>
        <v>9940144.9842399992</v>
      </c>
      <c r="T227" s="31">
        <f t="shared" si="103"/>
        <v>15101860.217839999</v>
      </c>
      <c r="U227" s="31">
        <f t="shared" si="103"/>
        <v>2364376.1799999997</v>
      </c>
      <c r="V227" s="31">
        <f t="shared" si="103"/>
        <v>7646077.2300000004</v>
      </c>
      <c r="W227" s="31">
        <f t="shared" si="103"/>
        <v>113144922.581</v>
      </c>
      <c r="X227" s="31">
        <f t="shared" si="103"/>
        <v>17464997.729999997</v>
      </c>
      <c r="Y227" s="31">
        <f t="shared" si="103"/>
        <v>0</v>
      </c>
      <c r="Z227" s="31">
        <f t="shared" si="103"/>
        <v>14750224.08</v>
      </c>
      <c r="AA227" s="18">
        <f t="shared" ref="AA227" si="105">Z227+W227+V227+R227+Q227</f>
        <v>162947605.27307999</v>
      </c>
      <c r="AB227" s="31">
        <f>AB195+AB197</f>
        <v>12840.98</v>
      </c>
      <c r="AC227" s="31">
        <f t="shared" si="103"/>
        <v>303604279.6455</v>
      </c>
      <c r="AD227" s="31">
        <f t="shared" si="103"/>
        <v>95808558.208160013</v>
      </c>
      <c r="AE227" s="31">
        <f t="shared" si="103"/>
        <v>190253545.18133998</v>
      </c>
      <c r="AF227" s="31">
        <f t="shared" si="103"/>
        <v>17542176.255999997</v>
      </c>
      <c r="AG227" s="31">
        <f t="shared" si="103"/>
        <v>62019985.269999996</v>
      </c>
      <c r="AH227" s="31">
        <f t="shared" si="103"/>
        <v>1155962031.78</v>
      </c>
      <c r="AI227" s="31">
        <f t="shared" si="103"/>
        <v>240439177.39999998</v>
      </c>
      <c r="AJ227" s="31">
        <f t="shared" si="103"/>
        <v>2947945.54</v>
      </c>
      <c r="AK227" s="31">
        <f t="shared" si="103"/>
        <v>208849140.57999998</v>
      </c>
      <c r="AL227" s="18">
        <f t="shared" ref="AL227" si="106">AK227+AH227+AG227+AC227+AB227</f>
        <v>1730448278.2554998</v>
      </c>
      <c r="AM227" s="31">
        <f t="shared" si="103"/>
        <v>12840.98</v>
      </c>
      <c r="AN227" s="31">
        <f t="shared" si="103"/>
        <v>130578107.68104</v>
      </c>
      <c r="AO227" s="31">
        <f t="shared" si="103"/>
        <v>48064873.494160011</v>
      </c>
      <c r="AP227" s="31">
        <f t="shared" si="103"/>
        <v>70435060.722880006</v>
      </c>
      <c r="AQ227" s="31">
        <f t="shared" si="103"/>
        <v>12078173.463999998</v>
      </c>
      <c r="AR227" s="31">
        <f t="shared" si="103"/>
        <v>38234972.590000004</v>
      </c>
      <c r="AS227" s="31">
        <f t="shared" si="103"/>
        <v>567839791.37</v>
      </c>
      <c r="AT227" s="31">
        <f t="shared" si="103"/>
        <v>116815886.77</v>
      </c>
      <c r="AU227" s="31">
        <f t="shared" si="103"/>
        <v>1508251.21</v>
      </c>
      <c r="AV227" s="31">
        <f t="shared" si="103"/>
        <v>84283048.760000005</v>
      </c>
      <c r="AW227" s="31">
        <f>SUM(AW225,AW223,AW221,AW219,AW217,AW215,AW213,AW211,AW209,AW207,AW205,AW203,AW201,AW199,AW197,AW195,AW193,AW191)</f>
        <v>51363.91</v>
      </c>
      <c r="AX227" s="31">
        <f t="shared" ref="AX227:BF227" si="107">SUM(AX225,AX223,AX221,AX219,AX217,AX215,AX213,AX211,AX209,AX207,AX205,AX203,AX201,AX199,AX197,AX195,AX193,AX191)</f>
        <v>1151811069.3599999</v>
      </c>
      <c r="AY227" s="31">
        <f t="shared" si="107"/>
        <v>406232593.23000002</v>
      </c>
      <c r="AZ227" s="31">
        <f t="shared" si="107"/>
        <v>657108750.03999984</v>
      </c>
      <c r="BA227" s="31">
        <f t="shared" si="107"/>
        <v>88469726.090000004</v>
      </c>
      <c r="BB227" s="31">
        <f t="shared" si="107"/>
        <v>347716716.53999996</v>
      </c>
      <c r="BC227" s="31">
        <f t="shared" si="107"/>
        <v>5076888523.8909998</v>
      </c>
      <c r="BD227" s="31">
        <f t="shared" si="107"/>
        <v>959553772.42000008</v>
      </c>
      <c r="BE227" s="31">
        <f t="shared" si="107"/>
        <v>13711374.609999999</v>
      </c>
      <c r="BF227" s="31">
        <f t="shared" si="107"/>
        <v>743959285.88</v>
      </c>
      <c r="BG227" s="31">
        <f t="shared" ref="BG227" si="108">SUM(BG225,BG223,BG221,BG219,BG217,BG215,BG213,BG211,BG209,BG207,BG205,BG203,BG201,BG199,BG197,BG195,BG193,BG191)</f>
        <v>7320426959.5809994</v>
      </c>
    </row>
    <row r="228" spans="1:59" s="37" customFormat="1" ht="16.149999999999999" customHeight="1" x14ac:dyDescent="0.2">
      <c r="A228" s="7">
        <v>1</v>
      </c>
      <c r="B228" s="11" t="s">
        <v>190</v>
      </c>
      <c r="C228" s="65">
        <v>114</v>
      </c>
      <c r="D228" s="65" t="s">
        <v>191</v>
      </c>
      <c r="E228" s="12" t="s">
        <v>18</v>
      </c>
      <c r="F228" s="28"/>
      <c r="G228" s="12"/>
      <c r="H228" s="28"/>
      <c r="I228" s="28"/>
      <c r="J228" s="28"/>
      <c r="K228" s="28"/>
      <c r="L228" s="28"/>
      <c r="M228" s="28"/>
      <c r="N228" s="28"/>
      <c r="O228" s="28">
        <v>1</v>
      </c>
      <c r="P228" s="12"/>
      <c r="Q228" s="28"/>
      <c r="R228" s="12"/>
      <c r="S228" s="28"/>
      <c r="T228" s="28"/>
      <c r="U228" s="28"/>
      <c r="V228" s="28"/>
      <c r="W228" s="28"/>
      <c r="X228" s="28"/>
      <c r="Y228" s="28"/>
      <c r="Z228" s="12"/>
      <c r="AA228" s="12"/>
      <c r="AB228" s="28"/>
      <c r="AC228" s="12"/>
      <c r="AD228" s="28"/>
      <c r="AE228" s="28"/>
      <c r="AF228" s="28"/>
      <c r="AG228" s="28"/>
      <c r="AH228" s="28"/>
      <c r="AI228" s="28"/>
      <c r="AJ228" s="28"/>
      <c r="AK228" s="28"/>
      <c r="AL228" s="12"/>
      <c r="AM228" s="28"/>
      <c r="AN228" s="12"/>
      <c r="AO228" s="28"/>
      <c r="AP228" s="28"/>
      <c r="AQ228" s="28"/>
      <c r="AR228" s="28"/>
      <c r="AS228" s="28"/>
      <c r="AT228" s="28"/>
      <c r="AU228" s="28"/>
      <c r="AV228" s="12">
        <v>3</v>
      </c>
      <c r="AW228" s="13">
        <f t="shared" ref="AW228:BF231" si="109">AM228+AB228+Q228+F228</f>
        <v>0</v>
      </c>
      <c r="AX228" s="14">
        <f t="shared" si="109"/>
        <v>0</v>
      </c>
      <c r="AY228" s="14">
        <f t="shared" si="109"/>
        <v>0</v>
      </c>
      <c r="AZ228" s="14">
        <f t="shared" si="109"/>
        <v>0</v>
      </c>
      <c r="BA228" s="14">
        <f t="shared" si="109"/>
        <v>0</v>
      </c>
      <c r="BB228" s="14">
        <f t="shared" si="109"/>
        <v>0</v>
      </c>
      <c r="BC228" s="14">
        <f t="shared" si="109"/>
        <v>0</v>
      </c>
      <c r="BD228" s="14">
        <f t="shared" si="109"/>
        <v>0</v>
      </c>
      <c r="BE228" s="14">
        <f t="shared" si="109"/>
        <v>0</v>
      </c>
      <c r="BF228" s="14">
        <f t="shared" si="109"/>
        <v>4</v>
      </c>
      <c r="BG228" s="15"/>
    </row>
    <row r="229" spans="1:59" s="39" customFormat="1" ht="16.149999999999999" customHeight="1" x14ac:dyDescent="0.2">
      <c r="A229" s="7">
        <v>1</v>
      </c>
      <c r="B229" s="38"/>
      <c r="C229" s="66"/>
      <c r="D229" s="66"/>
      <c r="E229" s="18" t="s">
        <v>19</v>
      </c>
      <c r="F229" s="31"/>
      <c r="G229" s="18">
        <v>0</v>
      </c>
      <c r="H229" s="31"/>
      <c r="I229" s="31"/>
      <c r="J229" s="31"/>
      <c r="K229" s="31"/>
      <c r="L229" s="31"/>
      <c r="M229" s="31"/>
      <c r="N229" s="31"/>
      <c r="O229" s="31">
        <v>85041.82</v>
      </c>
      <c r="P229" s="18">
        <v>85041.82</v>
      </c>
      <c r="Q229" s="31"/>
      <c r="R229" s="18">
        <v>0</v>
      </c>
      <c r="S229" s="31"/>
      <c r="T229" s="31"/>
      <c r="U229" s="31"/>
      <c r="V229" s="31"/>
      <c r="W229" s="31"/>
      <c r="X229" s="31"/>
      <c r="Y229" s="31"/>
      <c r="Z229" s="18"/>
      <c r="AA229" s="18">
        <v>0</v>
      </c>
      <c r="AB229" s="31"/>
      <c r="AC229" s="18">
        <v>0</v>
      </c>
      <c r="AD229" s="31"/>
      <c r="AE229" s="31"/>
      <c r="AF229" s="31"/>
      <c r="AG229" s="31"/>
      <c r="AH229" s="31"/>
      <c r="AI229" s="31"/>
      <c r="AJ229" s="31"/>
      <c r="AK229" s="31"/>
      <c r="AL229" s="18">
        <v>0</v>
      </c>
      <c r="AM229" s="31"/>
      <c r="AN229" s="18">
        <v>0</v>
      </c>
      <c r="AO229" s="31"/>
      <c r="AP229" s="31"/>
      <c r="AQ229" s="31"/>
      <c r="AR229" s="31"/>
      <c r="AS229" s="31"/>
      <c r="AT229" s="31"/>
      <c r="AU229" s="31"/>
      <c r="AV229" s="18">
        <v>255125.44</v>
      </c>
      <c r="AW229" s="19">
        <f t="shared" si="109"/>
        <v>0</v>
      </c>
      <c r="AX229" s="20">
        <f t="shared" si="109"/>
        <v>0</v>
      </c>
      <c r="AY229" s="20">
        <f t="shared" si="109"/>
        <v>0</v>
      </c>
      <c r="AZ229" s="20">
        <f t="shared" si="109"/>
        <v>0</v>
      </c>
      <c r="BA229" s="20">
        <f t="shared" si="109"/>
        <v>0</v>
      </c>
      <c r="BB229" s="20">
        <f t="shared" si="109"/>
        <v>0</v>
      </c>
      <c r="BC229" s="20">
        <f t="shared" si="109"/>
        <v>0</v>
      </c>
      <c r="BD229" s="20">
        <f t="shared" si="109"/>
        <v>0</v>
      </c>
      <c r="BE229" s="20">
        <f t="shared" si="109"/>
        <v>0</v>
      </c>
      <c r="BF229" s="20">
        <f t="shared" si="109"/>
        <v>340167.26</v>
      </c>
      <c r="BG229" s="21">
        <f t="shared" si="89"/>
        <v>340167.26</v>
      </c>
    </row>
    <row r="230" spans="1:59" s="37" customFormat="1" ht="16.149999999999999" customHeight="1" x14ac:dyDescent="0.2">
      <c r="A230" s="7">
        <v>1</v>
      </c>
      <c r="B230" s="36"/>
      <c r="C230" s="65">
        <v>115</v>
      </c>
      <c r="D230" s="65" t="s">
        <v>192</v>
      </c>
      <c r="E230" s="12" t="s">
        <v>18</v>
      </c>
      <c r="F230" s="28"/>
      <c r="G230" s="12"/>
      <c r="H230" s="28"/>
      <c r="I230" s="28"/>
      <c r="J230" s="28"/>
      <c r="K230" s="28"/>
      <c r="L230" s="12">
        <v>4</v>
      </c>
      <c r="M230" s="12">
        <v>4</v>
      </c>
      <c r="N230" s="12"/>
      <c r="O230" s="12"/>
      <c r="P230" s="12"/>
      <c r="Q230" s="28"/>
      <c r="R230" s="12"/>
      <c r="S230" s="28"/>
      <c r="T230" s="28"/>
      <c r="U230" s="28"/>
      <c r="V230" s="28"/>
      <c r="W230" s="12"/>
      <c r="X230" s="12"/>
      <c r="Y230" s="12"/>
      <c r="Z230" s="12"/>
      <c r="AA230" s="12"/>
      <c r="AB230" s="28"/>
      <c r="AC230" s="12"/>
      <c r="AD230" s="28"/>
      <c r="AE230" s="28"/>
      <c r="AF230" s="28"/>
      <c r="AG230" s="28"/>
      <c r="AH230" s="12"/>
      <c r="AI230" s="12"/>
      <c r="AJ230" s="12"/>
      <c r="AK230" s="12"/>
      <c r="AL230" s="12"/>
      <c r="AM230" s="28"/>
      <c r="AN230" s="12"/>
      <c r="AO230" s="28"/>
      <c r="AP230" s="28"/>
      <c r="AQ230" s="28"/>
      <c r="AR230" s="28"/>
      <c r="AS230" s="12"/>
      <c r="AT230" s="12"/>
      <c r="AU230" s="12"/>
      <c r="AV230" s="12"/>
      <c r="AW230" s="13">
        <f t="shared" si="109"/>
        <v>0</v>
      </c>
      <c r="AX230" s="14">
        <f t="shared" si="109"/>
        <v>0</v>
      </c>
      <c r="AY230" s="14">
        <f t="shared" si="109"/>
        <v>0</v>
      </c>
      <c r="AZ230" s="14">
        <f t="shared" si="109"/>
        <v>0</v>
      </c>
      <c r="BA230" s="14">
        <f t="shared" si="109"/>
        <v>0</v>
      </c>
      <c r="BB230" s="14">
        <f t="shared" si="109"/>
        <v>0</v>
      </c>
      <c r="BC230" s="14">
        <f t="shared" si="109"/>
        <v>4</v>
      </c>
      <c r="BD230" s="14">
        <f t="shared" si="109"/>
        <v>4</v>
      </c>
      <c r="BE230" s="14">
        <f t="shared" si="109"/>
        <v>0</v>
      </c>
      <c r="BF230" s="14">
        <f t="shared" si="109"/>
        <v>0</v>
      </c>
      <c r="BG230" s="15">
        <f t="shared" si="89"/>
        <v>4</v>
      </c>
    </row>
    <row r="231" spans="1:59" s="39" customFormat="1" ht="16.149999999999999" customHeight="1" x14ac:dyDescent="0.2">
      <c r="A231" s="7">
        <v>1</v>
      </c>
      <c r="B231" s="38"/>
      <c r="C231" s="66"/>
      <c r="D231" s="66"/>
      <c r="E231" s="18" t="s">
        <v>19</v>
      </c>
      <c r="F231" s="31"/>
      <c r="G231" s="18">
        <v>0</v>
      </c>
      <c r="H231" s="31"/>
      <c r="I231" s="31"/>
      <c r="J231" s="31"/>
      <c r="K231" s="31"/>
      <c r="L231" s="18">
        <v>568488.93000000005</v>
      </c>
      <c r="M231" s="18">
        <v>568488.93000000005</v>
      </c>
      <c r="N231" s="18"/>
      <c r="O231" s="18"/>
      <c r="P231" s="18">
        <v>568488.93000000005</v>
      </c>
      <c r="Q231" s="31"/>
      <c r="R231" s="18">
        <v>0</v>
      </c>
      <c r="S231" s="31"/>
      <c r="T231" s="31"/>
      <c r="U231" s="31"/>
      <c r="V231" s="31"/>
      <c r="W231" s="18"/>
      <c r="X231" s="18"/>
      <c r="Y231" s="18"/>
      <c r="Z231" s="18"/>
      <c r="AA231" s="18">
        <v>0</v>
      </c>
      <c r="AB231" s="31"/>
      <c r="AC231" s="18">
        <v>0</v>
      </c>
      <c r="AD231" s="31"/>
      <c r="AE231" s="31"/>
      <c r="AF231" s="31"/>
      <c r="AG231" s="31"/>
      <c r="AH231" s="18"/>
      <c r="AI231" s="18"/>
      <c r="AJ231" s="18"/>
      <c r="AK231" s="18"/>
      <c r="AL231" s="18">
        <v>0</v>
      </c>
      <c r="AM231" s="31"/>
      <c r="AN231" s="18">
        <v>0</v>
      </c>
      <c r="AO231" s="31"/>
      <c r="AP231" s="31"/>
      <c r="AQ231" s="31"/>
      <c r="AR231" s="31"/>
      <c r="AS231" s="18"/>
      <c r="AT231" s="18"/>
      <c r="AU231" s="18"/>
      <c r="AV231" s="18"/>
      <c r="AW231" s="19">
        <f t="shared" si="109"/>
        <v>0</v>
      </c>
      <c r="AX231" s="20">
        <f t="shared" si="109"/>
        <v>0</v>
      </c>
      <c r="AY231" s="20">
        <f t="shared" si="109"/>
        <v>0</v>
      </c>
      <c r="AZ231" s="20">
        <f t="shared" si="109"/>
        <v>0</v>
      </c>
      <c r="BA231" s="20">
        <f t="shared" si="109"/>
        <v>0</v>
      </c>
      <c r="BB231" s="20">
        <f t="shared" si="109"/>
        <v>0</v>
      </c>
      <c r="BC231" s="20">
        <f t="shared" si="109"/>
        <v>568488.93000000005</v>
      </c>
      <c r="BD231" s="20">
        <f t="shared" si="109"/>
        <v>568488.93000000005</v>
      </c>
      <c r="BE231" s="20">
        <f t="shared" si="109"/>
        <v>0</v>
      </c>
      <c r="BF231" s="20">
        <f t="shared" si="109"/>
        <v>0</v>
      </c>
      <c r="BG231" s="21">
        <f t="shared" si="89"/>
        <v>568488.93000000005</v>
      </c>
    </row>
    <row r="232" spans="1:59" s="41" customFormat="1" ht="20.45" customHeight="1" x14ac:dyDescent="0.25">
      <c r="A232" s="7">
        <v>1</v>
      </c>
      <c r="B232" s="64" t="s">
        <v>193</v>
      </c>
      <c r="C232" s="64"/>
      <c r="D232" s="64"/>
      <c r="E232" s="31" t="s">
        <v>19</v>
      </c>
      <c r="F232" s="40">
        <f>SUM(F231,F229,F227,F189,F187,F185,F183,F181,F179,F177,F175,F173,F171,F169,F167,F165,F163,F161,F159,F157,F155,F153,F151,F149,F147,F109)</f>
        <v>911257523.67000008</v>
      </c>
      <c r="G232" s="40">
        <f>SUM(G231,G229,G227,G189,G187,G185,G183,G181,G179,G177,G175,G173,G171,G169,G167,G165,G163,G161,G159,G157,G155,G153,G151,G149,G147,G109)</f>
        <v>5560640644.5349398</v>
      </c>
      <c r="H232" s="40">
        <f>SUM(H231,H229,H227,H189,H187,H185,H183,H181,H179,H177,H175,H173,H171,H169,H167,H165,H163,H161,H159,H157,H155,H153,H151,H149,H147,H109)</f>
        <v>2006447303.9490499</v>
      </c>
      <c r="I232" s="40">
        <f t="shared" ref="I232:BG232" si="110">SUM(I231,I229,I227,I189,I187,I185,I183,I181,I179,I177,I175,I173,I171,I169,I167,I165,I163,I161,I159,I157,I155,I153,I151,I149,I147,I109)</f>
        <v>3120658195.3757696</v>
      </c>
      <c r="J232" s="40">
        <f t="shared" si="110"/>
        <v>433535145.21011996</v>
      </c>
      <c r="K232" s="40">
        <f t="shared" si="110"/>
        <v>316095630.65000004</v>
      </c>
      <c r="L232" s="40">
        <f>SUM(L231,L229,L227,L189,L187,L185,L183,L181,L179,L177,L175,L173,L171,L169,L167,L165,L163,L161,L159,L157,L155,L153,L151,L149,L147,L109)</f>
        <v>7159719607.1100006</v>
      </c>
      <c r="M232" s="40">
        <f>SUM(M231,M229,M227,M189,M187,M185,M183,M181,M179,M177,M175,M173,M171,M169,M167,M165,M163,M161,M159,M157,M155,M153,M151,M149,M147,M109)</f>
        <v>680076580.3599999</v>
      </c>
      <c r="N232" s="40">
        <f t="shared" si="110"/>
        <v>85299999.379999995</v>
      </c>
      <c r="O232" s="40">
        <f t="shared" si="110"/>
        <v>1360415410.1800001</v>
      </c>
      <c r="P232" s="40">
        <f t="shared" si="110"/>
        <v>15308128816.144941</v>
      </c>
      <c r="Q232" s="40">
        <f t="shared" si="110"/>
        <v>22444012.400000002</v>
      </c>
      <c r="R232" s="40">
        <f t="shared" si="110"/>
        <v>121634632.08348002</v>
      </c>
      <c r="S232" s="40">
        <f t="shared" si="110"/>
        <v>40914555.436680004</v>
      </c>
      <c r="T232" s="40">
        <f t="shared" si="110"/>
        <v>69844232.577620015</v>
      </c>
      <c r="U232" s="40">
        <f t="shared" si="110"/>
        <v>10875844.069180001</v>
      </c>
      <c r="V232" s="40">
        <f t="shared" si="110"/>
        <v>7646077.2300000004</v>
      </c>
      <c r="W232" s="40">
        <f t="shared" si="110"/>
        <v>164368148.57599998</v>
      </c>
      <c r="X232" s="40">
        <f t="shared" si="110"/>
        <v>19431252.829999998</v>
      </c>
      <c r="Y232" s="40">
        <f t="shared" si="110"/>
        <v>1150324.44</v>
      </c>
      <c r="Z232" s="40">
        <f t="shared" si="110"/>
        <v>31485976.990000002</v>
      </c>
      <c r="AA232" s="40">
        <f t="shared" si="110"/>
        <v>347578847.27947998</v>
      </c>
      <c r="AB232" s="40">
        <f t="shared" si="110"/>
        <v>414672565.89999998</v>
      </c>
      <c r="AC232" s="40">
        <f t="shared" si="110"/>
        <v>2222962577.8400803</v>
      </c>
      <c r="AD232" s="40">
        <f t="shared" si="110"/>
        <v>787541180.18693018</v>
      </c>
      <c r="AE232" s="40">
        <f t="shared" si="110"/>
        <v>1279636549.4426701</v>
      </c>
      <c r="AF232" s="40">
        <f t="shared" si="110"/>
        <v>155784848.21047997</v>
      </c>
      <c r="AG232" s="40">
        <f t="shared" si="110"/>
        <v>95008949.850000009</v>
      </c>
      <c r="AH232" s="40">
        <f t="shared" si="110"/>
        <v>2821613486.5399995</v>
      </c>
      <c r="AI232" s="40">
        <f t="shared" si="110"/>
        <v>291596777.58999997</v>
      </c>
      <c r="AJ232" s="40">
        <f t="shared" si="110"/>
        <v>18193603.699999999</v>
      </c>
      <c r="AK232" s="40">
        <f t="shared" si="110"/>
        <v>600562138.2700001</v>
      </c>
      <c r="AL232" s="40">
        <f t="shared" si="110"/>
        <v>6154819718.4000797</v>
      </c>
      <c r="AM232" s="40">
        <f t="shared" si="110"/>
        <v>126261246.98</v>
      </c>
      <c r="AN232" s="40">
        <f t="shared" si="110"/>
        <v>688602581.86121011</v>
      </c>
      <c r="AO232" s="40">
        <f t="shared" si="110"/>
        <v>224477750.20764005</v>
      </c>
      <c r="AP232" s="40">
        <f t="shared" si="110"/>
        <v>403085119.41335005</v>
      </c>
      <c r="AQ232" s="40">
        <f t="shared" si="110"/>
        <v>61039712.240219995</v>
      </c>
      <c r="AR232" s="40">
        <f t="shared" si="110"/>
        <v>40213212.350000001</v>
      </c>
      <c r="AS232" s="40">
        <f t="shared" si="110"/>
        <v>866347638.20000029</v>
      </c>
      <c r="AT232" s="40">
        <f t="shared" si="110"/>
        <v>130810885.03999999</v>
      </c>
      <c r="AU232" s="40">
        <f t="shared" si="110"/>
        <v>13896360.510000002</v>
      </c>
      <c r="AV232" s="40">
        <f t="shared" si="110"/>
        <v>196188285.61000001</v>
      </c>
      <c r="AW232" s="40">
        <f t="shared" si="110"/>
        <v>1474635348.95</v>
      </c>
      <c r="AX232" s="40">
        <f t="shared" si="110"/>
        <v>8593840436.3197117</v>
      </c>
      <c r="AY232" s="40">
        <f t="shared" si="110"/>
        <v>3059380789.7802997</v>
      </c>
      <c r="AZ232" s="40">
        <f t="shared" si="110"/>
        <v>4873224096.8094091</v>
      </c>
      <c r="BA232" s="40">
        <f t="shared" si="110"/>
        <v>661235549.7299999</v>
      </c>
      <c r="BB232" s="40">
        <f t="shared" si="110"/>
        <v>458963870.07999998</v>
      </c>
      <c r="BC232" s="40">
        <f t="shared" si="110"/>
        <v>11012048880.426001</v>
      </c>
      <c r="BD232" s="40">
        <f t="shared" si="110"/>
        <v>1121915495.8199999</v>
      </c>
      <c r="BE232" s="40">
        <f t="shared" si="110"/>
        <v>118540288.03</v>
      </c>
      <c r="BF232" s="40">
        <f t="shared" si="110"/>
        <v>2188651811.0500002</v>
      </c>
      <c r="BG232" s="40">
        <f t="shared" si="110"/>
        <v>23728140346.825714</v>
      </c>
    </row>
    <row r="233" spans="1:59" s="42" customFormat="1" ht="21.6" customHeight="1" x14ac:dyDescent="0.25">
      <c r="A233" s="7">
        <v>1</v>
      </c>
      <c r="B233" s="64"/>
      <c r="C233" s="64"/>
      <c r="D233" s="64"/>
      <c r="E233" s="28" t="s">
        <v>18</v>
      </c>
      <c r="F233" s="28">
        <f t="shared" ref="F233:G233" si="111">SUM(F230,F228,F226,F188,F186,F184,F182,F180,F176,F178,F174,F172,F170,F168,F166,F164,F162,F160,F158,F156,F154,F152,F150,F148,F146,F108)</f>
        <v>246680</v>
      </c>
      <c r="G233" s="28">
        <f t="shared" si="111"/>
        <v>0</v>
      </c>
      <c r="H233" s="28">
        <f>SUM(H230,H228,H226,H188,H186,H184,H182,H180,H176,H178,H174,H172,H170,H168,H166,H164,H162,H160,H158,H156,H154,H152,H150,H148,H146,H108)</f>
        <v>2467124</v>
      </c>
      <c r="I233" s="28">
        <f t="shared" ref="I233:BG233" si="112">SUM(I230,I228,I226,I188,I186,I184,I182,I180,I176,I178,I174,I172,I170,I168,I166,I164,I162,I160,I158,I156,I154,I152,I150,I148,I146,I108)</f>
        <v>1539891</v>
      </c>
      <c r="J233" s="28">
        <f t="shared" si="112"/>
        <v>492995</v>
      </c>
      <c r="K233" s="28">
        <f t="shared" si="112"/>
        <v>50922</v>
      </c>
      <c r="L233" s="28">
        <f>SUM(L230,L228,L226,L188,L186,L184,L182,L180,L176,L178,L174,L172,L170,L168,L166,L164,L162,L160,L158,L156,L154,L152,L150,L148,L146,L108)</f>
        <v>147523</v>
      </c>
      <c r="M233" s="28">
        <f t="shared" si="112"/>
        <v>3563</v>
      </c>
      <c r="N233" s="28">
        <f t="shared" si="112"/>
        <v>2172</v>
      </c>
      <c r="O233" s="28">
        <f t="shared" si="112"/>
        <v>56362</v>
      </c>
      <c r="P233" s="28">
        <f t="shared" si="112"/>
        <v>0</v>
      </c>
      <c r="Q233" s="28">
        <f t="shared" si="112"/>
        <v>6620</v>
      </c>
      <c r="R233" s="28">
        <f t="shared" si="112"/>
        <v>0</v>
      </c>
      <c r="S233" s="28">
        <f t="shared" si="112"/>
        <v>61174</v>
      </c>
      <c r="T233" s="28">
        <f t="shared" si="112"/>
        <v>42682</v>
      </c>
      <c r="U233" s="28">
        <f t="shared" si="112"/>
        <v>13297</v>
      </c>
      <c r="V233" s="28">
        <f t="shared" si="112"/>
        <v>1124</v>
      </c>
      <c r="W233" s="28">
        <f t="shared" si="112"/>
        <v>3289</v>
      </c>
      <c r="X233" s="28">
        <f t="shared" si="112"/>
        <v>103</v>
      </c>
      <c r="Y233" s="28">
        <f t="shared" si="112"/>
        <v>34</v>
      </c>
      <c r="Z233" s="28">
        <f t="shared" si="112"/>
        <v>1312</v>
      </c>
      <c r="AA233" s="28">
        <f t="shared" si="112"/>
        <v>0</v>
      </c>
      <c r="AB233" s="28">
        <f t="shared" si="112"/>
        <v>107568</v>
      </c>
      <c r="AC233" s="28">
        <f t="shared" si="112"/>
        <v>0</v>
      </c>
      <c r="AD233" s="28">
        <f t="shared" si="112"/>
        <v>988652</v>
      </c>
      <c r="AE233" s="28">
        <f t="shared" si="112"/>
        <v>653190</v>
      </c>
      <c r="AF233" s="28">
        <f t="shared" si="112"/>
        <v>173997</v>
      </c>
      <c r="AG233" s="28">
        <f t="shared" si="112"/>
        <v>14809</v>
      </c>
      <c r="AH233" s="28">
        <f t="shared" si="112"/>
        <v>55265</v>
      </c>
      <c r="AI233" s="28">
        <f t="shared" si="112"/>
        <v>1510</v>
      </c>
      <c r="AJ233" s="28">
        <f t="shared" si="112"/>
        <v>464</v>
      </c>
      <c r="AK233" s="28">
        <f t="shared" si="112"/>
        <v>23839</v>
      </c>
      <c r="AL233" s="28">
        <f t="shared" si="112"/>
        <v>0</v>
      </c>
      <c r="AM233" s="28">
        <f t="shared" si="112"/>
        <v>36148</v>
      </c>
      <c r="AN233" s="28">
        <f t="shared" si="112"/>
        <v>0</v>
      </c>
      <c r="AO233" s="28">
        <f t="shared" si="112"/>
        <v>326108.88888888888</v>
      </c>
      <c r="AP233" s="28">
        <f t="shared" si="112"/>
        <v>241749.5882352941</v>
      </c>
      <c r="AQ233" s="28">
        <f t="shared" si="112"/>
        <v>74569</v>
      </c>
      <c r="AR233" s="28">
        <f t="shared" si="112"/>
        <v>6781</v>
      </c>
      <c r="AS233" s="28">
        <f t="shared" si="112"/>
        <v>17149</v>
      </c>
      <c r="AT233" s="28">
        <f t="shared" si="112"/>
        <v>708</v>
      </c>
      <c r="AU233" s="28">
        <f t="shared" si="112"/>
        <v>420</v>
      </c>
      <c r="AV233" s="28">
        <f t="shared" si="112"/>
        <v>8163</v>
      </c>
      <c r="AW233" s="28">
        <f t="shared" si="112"/>
        <v>397016</v>
      </c>
      <c r="AX233" s="28">
        <f t="shared" si="112"/>
        <v>0</v>
      </c>
      <c r="AY233" s="28">
        <f t="shared" si="112"/>
        <v>3843058.888888889</v>
      </c>
      <c r="AZ233" s="28">
        <f t="shared" si="112"/>
        <v>2477512.5882352944</v>
      </c>
      <c r="BA233" s="28">
        <f t="shared" si="112"/>
        <v>754858</v>
      </c>
      <c r="BB233" s="28">
        <f t="shared" si="112"/>
        <v>73636</v>
      </c>
      <c r="BC233" s="28">
        <f t="shared" si="112"/>
        <v>223226</v>
      </c>
      <c r="BD233" s="28">
        <f t="shared" si="112"/>
        <v>5884</v>
      </c>
      <c r="BE233" s="28">
        <f t="shared" si="112"/>
        <v>3090</v>
      </c>
      <c r="BF233" s="28">
        <f t="shared" si="112"/>
        <v>89676</v>
      </c>
      <c r="BG233" s="28">
        <f t="shared" si="112"/>
        <v>4</v>
      </c>
    </row>
    <row r="234" spans="1:59" s="42" customFormat="1" ht="21.6" hidden="1" customHeight="1" x14ac:dyDescent="0.25">
      <c r="A234" s="7"/>
      <c r="B234" s="43"/>
      <c r="C234" s="43"/>
      <c r="D234" s="43"/>
      <c r="E234" s="44"/>
      <c r="F234" s="44">
        <f>F232+G232+K232+L232+O232</f>
        <v>15308128816.144939</v>
      </c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>
        <f>Q232+R232+V232+W232+Z232</f>
        <v>347578847.27947998</v>
      </c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>
        <f>AB232+AC232+AG232+AH232+AK232</f>
        <v>6154819718.4000797</v>
      </c>
      <c r="AC234" s="44"/>
      <c r="AD234" s="44"/>
      <c r="AE234" s="44"/>
      <c r="AF234" s="44"/>
      <c r="AG234" s="44"/>
      <c r="AH234" s="44"/>
      <c r="AI234" s="44"/>
      <c r="AJ234" s="44"/>
      <c r="AK234" s="44"/>
      <c r="AL234" s="44"/>
      <c r="AM234" s="44">
        <f>AM232+AN232+AR232+AS232+AV232</f>
        <v>1917612965.0012107</v>
      </c>
      <c r="AN234" s="44"/>
      <c r="AO234" s="44"/>
      <c r="AP234" s="44"/>
      <c r="AQ234" s="44"/>
      <c r="AR234" s="44"/>
      <c r="AS234" s="44"/>
      <c r="AT234" s="44"/>
      <c r="AU234" s="44"/>
      <c r="AV234" s="44"/>
      <c r="AW234" s="44">
        <f>F234+Q234+AB234+AM234</f>
        <v>23728140346.82571</v>
      </c>
      <c r="AX234" s="44"/>
      <c r="AY234" s="44"/>
      <c r="AZ234" s="44"/>
      <c r="BA234" s="44"/>
      <c r="BB234" s="44"/>
      <c r="BC234" s="44"/>
      <c r="BD234" s="44"/>
      <c r="BE234" s="44"/>
      <c r="BF234" s="44"/>
      <c r="BG234" s="45"/>
    </row>
    <row r="235" spans="1:59" ht="18.600000000000001" hidden="1" customHeight="1" x14ac:dyDescent="0.25">
      <c r="D235" s="2" t="s">
        <v>215</v>
      </c>
      <c r="F235" s="47">
        <v>15305010054.749418</v>
      </c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4">
        <v>347167343.61151993</v>
      </c>
      <c r="AB235" s="44">
        <v>6158833298.7899094</v>
      </c>
      <c r="AM235" s="3">
        <v>1917176919.8404505</v>
      </c>
      <c r="AW235" s="1">
        <v>23728187616.991299</v>
      </c>
      <c r="BG235" s="24"/>
    </row>
    <row r="236" spans="1:59" ht="13.15" hidden="1" x14ac:dyDescent="0.25">
      <c r="F236" s="47">
        <f>F234-F235</f>
        <v>3118761.3955211639</v>
      </c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>
        <f>Q234-Q235</f>
        <v>411503.66796004772</v>
      </c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>
        <f>AB234-AB235</f>
        <v>-4013580.3898296356</v>
      </c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>
        <f>AM234-AM235</f>
        <v>436045.16076016426</v>
      </c>
      <c r="AN236" s="46"/>
      <c r="AO236" s="46"/>
      <c r="AP236" s="46"/>
      <c r="AQ236" s="46"/>
      <c r="AR236" s="46"/>
      <c r="AS236" s="46"/>
      <c r="AT236" s="46"/>
      <c r="AU236" s="46"/>
      <c r="AV236" s="46"/>
      <c r="AW236" s="16">
        <f>AW234-AW235</f>
        <v>-47270.165588378906</v>
      </c>
    </row>
    <row r="237" spans="1:59" ht="13.15" hidden="1" x14ac:dyDescent="0.25"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</row>
    <row r="238" spans="1:59" x14ac:dyDescent="0.2"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51"/>
    </row>
    <row r="239" spans="1:59" x14ac:dyDescent="0.2"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  <c r="AT239" s="46"/>
      <c r="AU239" s="46"/>
      <c r="AV239" s="46"/>
      <c r="AW239" s="51"/>
    </row>
    <row r="240" spans="1:59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24"/>
    </row>
    <row r="241" spans="6:48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</row>
  </sheetData>
  <mergeCells count="274">
    <mergeCell ref="B232:D233"/>
    <mergeCell ref="D176:D177"/>
    <mergeCell ref="C228:C229"/>
    <mergeCell ref="D228:D229"/>
    <mergeCell ref="C230:C231"/>
    <mergeCell ref="D230:D231"/>
    <mergeCell ref="C222:C223"/>
    <mergeCell ref="D222:D223"/>
    <mergeCell ref="C224:C225"/>
    <mergeCell ref="D224:D225"/>
    <mergeCell ref="C226:C227"/>
    <mergeCell ref="D226:D227"/>
    <mergeCell ref="C216:C217"/>
    <mergeCell ref="D216:D217"/>
    <mergeCell ref="C218:C219"/>
    <mergeCell ref="D218:D219"/>
    <mergeCell ref="C220:C221"/>
    <mergeCell ref="D220:D221"/>
    <mergeCell ref="C212:C213"/>
    <mergeCell ref="D212:D213"/>
    <mergeCell ref="C214:C215"/>
    <mergeCell ref="D214:D215"/>
    <mergeCell ref="C206:C207"/>
    <mergeCell ref="D206:D207"/>
    <mergeCell ref="C208:C209"/>
    <mergeCell ref="D208:D209"/>
    <mergeCell ref="C210:C211"/>
    <mergeCell ref="D210:D211"/>
    <mergeCell ref="C200:C201"/>
    <mergeCell ref="D200:D201"/>
    <mergeCell ref="C202:C203"/>
    <mergeCell ref="D202:D203"/>
    <mergeCell ref="C204:C205"/>
    <mergeCell ref="D204:D205"/>
    <mergeCell ref="C194:C195"/>
    <mergeCell ref="D194:D195"/>
    <mergeCell ref="C196:C197"/>
    <mergeCell ref="D196:D197"/>
    <mergeCell ref="C198:C199"/>
    <mergeCell ref="D198:D199"/>
    <mergeCell ref="C188:C189"/>
    <mergeCell ref="D188:D189"/>
    <mergeCell ref="C190:C191"/>
    <mergeCell ref="D190:D191"/>
    <mergeCell ref="C192:C193"/>
    <mergeCell ref="D192:D193"/>
    <mergeCell ref="C182:C183"/>
    <mergeCell ref="D182:D183"/>
    <mergeCell ref="C184:C185"/>
    <mergeCell ref="D184:D185"/>
    <mergeCell ref="C186:C187"/>
    <mergeCell ref="D186:D187"/>
    <mergeCell ref="C174:C175"/>
    <mergeCell ref="D174:D175"/>
    <mergeCell ref="C178:C179"/>
    <mergeCell ref="D178:D179"/>
    <mergeCell ref="C180:C181"/>
    <mergeCell ref="D180:D181"/>
    <mergeCell ref="C168:C169"/>
    <mergeCell ref="D168:D169"/>
    <mergeCell ref="C170:C171"/>
    <mergeCell ref="D170:D171"/>
    <mergeCell ref="C172:C173"/>
    <mergeCell ref="D172:D173"/>
    <mergeCell ref="C176:C177"/>
    <mergeCell ref="C162:C163"/>
    <mergeCell ref="D162:D163"/>
    <mergeCell ref="C164:C165"/>
    <mergeCell ref="D164:D165"/>
    <mergeCell ref="C166:C167"/>
    <mergeCell ref="D166:D167"/>
    <mergeCell ref="C156:C157"/>
    <mergeCell ref="D156:D157"/>
    <mergeCell ref="C158:C159"/>
    <mergeCell ref="D158:D159"/>
    <mergeCell ref="C160:C161"/>
    <mergeCell ref="D160:D161"/>
    <mergeCell ref="C150:C151"/>
    <mergeCell ref="D150:D151"/>
    <mergeCell ref="C152:C153"/>
    <mergeCell ref="D152:D153"/>
    <mergeCell ref="C154:C155"/>
    <mergeCell ref="D154:D155"/>
    <mergeCell ref="C146:C147"/>
    <mergeCell ref="D146:D147"/>
    <mergeCell ref="C148:C149"/>
    <mergeCell ref="D148:D149"/>
    <mergeCell ref="C138:C139"/>
    <mergeCell ref="D138:D139"/>
    <mergeCell ref="C142:C143"/>
    <mergeCell ref="D142:D143"/>
    <mergeCell ref="C144:C145"/>
    <mergeCell ref="D144:D145"/>
    <mergeCell ref="D140:D141"/>
    <mergeCell ref="C140:C141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96:C97"/>
    <mergeCell ref="D96:D97"/>
    <mergeCell ref="C98:C99"/>
    <mergeCell ref="D98:D99"/>
    <mergeCell ref="C100:C101"/>
    <mergeCell ref="D100:D101"/>
    <mergeCell ref="C94:C95"/>
    <mergeCell ref="D94:D95"/>
    <mergeCell ref="C92:C93"/>
    <mergeCell ref="D92:D93"/>
    <mergeCell ref="C88:C89"/>
    <mergeCell ref="D88:D89"/>
    <mergeCell ref="C90:C91"/>
    <mergeCell ref="D90:D91"/>
    <mergeCell ref="C82:C83"/>
    <mergeCell ref="D82:D83"/>
    <mergeCell ref="C84:C85"/>
    <mergeCell ref="D84:D85"/>
    <mergeCell ref="C86:C87"/>
    <mergeCell ref="D86:D87"/>
    <mergeCell ref="C78:C79"/>
    <mergeCell ref="D78:D79"/>
    <mergeCell ref="C80:C81"/>
    <mergeCell ref="D80:D81"/>
    <mergeCell ref="C72:C73"/>
    <mergeCell ref="D72:D73"/>
    <mergeCell ref="C74:C75"/>
    <mergeCell ref="D74:D75"/>
    <mergeCell ref="C76:C77"/>
    <mergeCell ref="D76:D77"/>
    <mergeCell ref="C66:C67"/>
    <mergeCell ref="D66:D67"/>
    <mergeCell ref="C68:C69"/>
    <mergeCell ref="D68:D69"/>
    <mergeCell ref="C70:C71"/>
    <mergeCell ref="D70:D71"/>
    <mergeCell ref="C60:C61"/>
    <mergeCell ref="D60:D61"/>
    <mergeCell ref="C62:C63"/>
    <mergeCell ref="D62:D63"/>
    <mergeCell ref="C64:C65"/>
    <mergeCell ref="D64:D65"/>
    <mergeCell ref="C54:C55"/>
    <mergeCell ref="D54:D55"/>
    <mergeCell ref="C56:C57"/>
    <mergeCell ref="D56:D57"/>
    <mergeCell ref="C58:C59"/>
    <mergeCell ref="D58:D59"/>
    <mergeCell ref="C48:C49"/>
    <mergeCell ref="D48:D49"/>
    <mergeCell ref="C50:C51"/>
    <mergeCell ref="D50:D51"/>
    <mergeCell ref="C52:C53"/>
    <mergeCell ref="D52:D53"/>
    <mergeCell ref="C42:C43"/>
    <mergeCell ref="D42:D43"/>
    <mergeCell ref="C44:C45"/>
    <mergeCell ref="D44:D45"/>
    <mergeCell ref="C46:C47"/>
    <mergeCell ref="D46:D47"/>
    <mergeCell ref="C36:C37"/>
    <mergeCell ref="D36:D37"/>
    <mergeCell ref="C38:C39"/>
    <mergeCell ref="D38:D39"/>
    <mergeCell ref="C40:C41"/>
    <mergeCell ref="D40:D41"/>
    <mergeCell ref="C30:C31"/>
    <mergeCell ref="D30:D31"/>
    <mergeCell ref="C32:C33"/>
    <mergeCell ref="D32:D33"/>
    <mergeCell ref="C34:C35"/>
    <mergeCell ref="D34:D35"/>
    <mergeCell ref="C24:C25"/>
    <mergeCell ref="D24:D25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  <mergeCell ref="C12:C13"/>
    <mergeCell ref="D12:D13"/>
    <mergeCell ref="C14:C15"/>
    <mergeCell ref="D14:D15"/>
    <mergeCell ref="C16:C17"/>
    <mergeCell ref="D16:D17"/>
    <mergeCell ref="C8:C9"/>
    <mergeCell ref="D8:D9"/>
    <mergeCell ref="C10:C11"/>
    <mergeCell ref="D10:D11"/>
    <mergeCell ref="AK6:AK7"/>
    <mergeCell ref="AM6:AM7"/>
    <mergeCell ref="AN6:AN7"/>
    <mergeCell ref="AO6:AQ6"/>
    <mergeCell ref="AR6:AR7"/>
    <mergeCell ref="AB6:AB7"/>
    <mergeCell ref="AC6:AC7"/>
    <mergeCell ref="AD6:AF6"/>
    <mergeCell ref="AG6:AG7"/>
    <mergeCell ref="AH6:AH7"/>
    <mergeCell ref="AI6:AJ6"/>
    <mergeCell ref="R6:R7"/>
    <mergeCell ref="S6:U6"/>
    <mergeCell ref="V6:V7"/>
    <mergeCell ref="W6:W7"/>
    <mergeCell ref="X6:Y6"/>
    <mergeCell ref="Z6:Z7"/>
    <mergeCell ref="B4:B7"/>
    <mergeCell ref="D4:E7"/>
    <mergeCell ref="F4:O4"/>
    <mergeCell ref="Q4:Z4"/>
    <mergeCell ref="AB4:AK4"/>
    <mergeCell ref="M6:N6"/>
    <mergeCell ref="O6:O7"/>
    <mergeCell ref="Q6:Q7"/>
    <mergeCell ref="AM4:AV4"/>
    <mergeCell ref="F5:O5"/>
    <mergeCell ref="Q5:Z5"/>
    <mergeCell ref="AB5:AK5"/>
    <mergeCell ref="AM5:AV5"/>
    <mergeCell ref="F6:F7"/>
    <mergeCell ref="G6:G7"/>
    <mergeCell ref="H6:J6"/>
    <mergeCell ref="K6:K7"/>
    <mergeCell ref="L6:L7"/>
    <mergeCell ref="AT6:AU6"/>
    <mergeCell ref="AV6:AV7"/>
    <mergeCell ref="AS6:AS7"/>
    <mergeCell ref="AW6:AW7"/>
    <mergeCell ref="AX6:AX7"/>
    <mergeCell ref="AY6:BA6"/>
    <mergeCell ref="BB6:BB7"/>
    <mergeCell ref="BC6:BC7"/>
    <mergeCell ref="BD6:BE6"/>
    <mergeCell ref="BF6:BF7"/>
    <mergeCell ref="BG6:BG7"/>
    <mergeCell ref="M1:N1"/>
    <mergeCell ref="D2:AK2"/>
    <mergeCell ref="AW4:BG4"/>
  </mergeCells>
  <pageMargins left="0.6692913385826772" right="0.15748031496062992" top="0.70866141732283472" bottom="0.35433070866141736" header="0.39370078740157483" footer="0.31496062992125984"/>
  <pageSetup paperSize="9" scale="75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 квартал1 кв с изм</vt:lpstr>
      <vt:lpstr> квартал2-4 кв с изм </vt:lpstr>
      <vt:lpstr>2019</vt:lpstr>
      <vt:lpstr>' квартал1 кв с изм'!Заголовки_для_печати</vt:lpstr>
      <vt:lpstr>' квартал2-4 кв с изм '!Заголовки_для_печати</vt:lpstr>
      <vt:lpstr>'2019'!Заголовки_для_печати</vt:lpstr>
      <vt:lpstr>' квартал1 кв с изм'!Область_печати</vt:lpstr>
      <vt:lpstr>' квартал2-4 кв с изм '!Область_печати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Солод Ольга Геннадьевна</cp:lastModifiedBy>
  <cp:lastPrinted>2019-05-23T23:29:28Z</cp:lastPrinted>
  <dcterms:created xsi:type="dcterms:W3CDTF">2018-12-26T04:24:08Z</dcterms:created>
  <dcterms:modified xsi:type="dcterms:W3CDTF">2019-05-28T02:13:10Z</dcterms:modified>
</cp:coreProperties>
</file>